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0" windowWidth="7965" windowHeight="6930" activeTab="0"/>
  </bookViews>
  <sheets>
    <sheet name="Printable" sheetId="1" r:id="rId1"/>
    <sheet name="English" sheetId="2" r:id="rId2"/>
    <sheet name="French" sheetId="3" r:id="rId3"/>
    <sheet name="Spanish" sheetId="4" r:id="rId4"/>
    <sheet name="Useful links" sheetId="5" r:id="rId5"/>
  </sheets>
  <definedNames>
    <definedName name="_xlnm.Print_Area" localSheetId="0">'Printable'!$A$1:$E$51</definedName>
  </definedNames>
  <calcPr fullCalcOnLoad="1"/>
</workbook>
</file>

<file path=xl/sharedStrings.xml><?xml version="1.0" encoding="utf-8"?>
<sst xmlns="http://schemas.openxmlformats.org/spreadsheetml/2006/main" count="150" uniqueCount="110">
  <si>
    <r>
      <t xml:space="preserve">        </t>
    </r>
    <r>
      <rPr>
        <b/>
        <u val="single"/>
        <sz val="10"/>
        <rFont val="Arial"/>
        <family val="2"/>
      </rPr>
      <t>Patient Factors</t>
    </r>
  </si>
  <si>
    <t>Age</t>
  </si>
  <si>
    <t>Sex</t>
  </si>
  <si>
    <t>Chronic pulmonary disease</t>
  </si>
  <si>
    <t>Extracardiac arteriopathy</t>
  </si>
  <si>
    <t>Previous cardiac surgery</t>
  </si>
  <si>
    <t>Active endocarditis</t>
  </si>
  <si>
    <t>Critical preoperative state</t>
  </si>
  <si>
    <r>
      <t xml:space="preserve">        </t>
    </r>
    <r>
      <rPr>
        <b/>
        <u val="single"/>
        <sz val="10"/>
        <rFont val="Arial"/>
        <family val="2"/>
      </rPr>
      <t>Cardiac Factors</t>
    </r>
  </si>
  <si>
    <t>Unstable angina</t>
  </si>
  <si>
    <t>LV dysfunction moderate or LVEF 30-50%</t>
  </si>
  <si>
    <t>Lv dysfunction poor or LVEF&lt;30</t>
  </si>
  <si>
    <t>Recent myocardial infarct</t>
  </si>
  <si>
    <t>Pulmonary hypertension</t>
  </si>
  <si>
    <r>
      <t xml:space="preserve">        </t>
    </r>
    <r>
      <rPr>
        <b/>
        <u val="single"/>
        <sz val="10"/>
        <rFont val="Arial"/>
        <family val="2"/>
      </rPr>
      <t>Operation Factors</t>
    </r>
  </si>
  <si>
    <t>Emergency</t>
  </si>
  <si>
    <t>Other than isolated CABG</t>
  </si>
  <si>
    <t>Surgery on thoracic aorta</t>
  </si>
  <si>
    <t>Postinfarct septal rupture</t>
  </si>
  <si>
    <t>Logistic EuroSCORE (mortality %) =</t>
  </si>
  <si>
    <t>Additive EuroSCORE</t>
  </si>
  <si>
    <t>For the latest information on EuroSCORE visit http://www.euroscore.org</t>
  </si>
  <si>
    <t>Sexo</t>
  </si>
  <si>
    <t>Edad (a.)</t>
  </si>
  <si>
    <t>Enfermedad pulmonar crónica</t>
  </si>
  <si>
    <t>Arteriopatía extracardiaca</t>
  </si>
  <si>
    <t>Disfunción neurológica</t>
  </si>
  <si>
    <t>Cirugía cardiaca previa</t>
  </si>
  <si>
    <t>Creatinina &gt; 200 µmol/ L</t>
  </si>
  <si>
    <t>Endocarditis activa</t>
  </si>
  <si>
    <t>Situación preoperatoria crítica</t>
  </si>
  <si>
    <t>Angina inestable</t>
  </si>
  <si>
    <t>Fracción de eyección de V.I.   &lt;30%</t>
  </si>
  <si>
    <t>Fracción de eyección de V.I.   30-50%</t>
  </si>
  <si>
    <t>I.A.M. reciente</t>
  </si>
  <si>
    <t>Presión sistólica pulmonar &gt; 60 mmHg</t>
  </si>
  <si>
    <t>Emergencia</t>
  </si>
  <si>
    <t>Cirugía distinta a coronaria aislada</t>
  </si>
  <si>
    <t>Cirugía sobre la aorta torácica</t>
  </si>
  <si>
    <t>Rotura septal post-infarto</t>
  </si>
  <si>
    <t xml:space="preserve"> </t>
  </si>
  <si>
    <t>Logistic euroSCORE =</t>
  </si>
  <si>
    <r>
      <t xml:space="preserve">Additive euroSCORE </t>
    </r>
    <r>
      <rPr>
        <sz val="10"/>
        <rFont val="Arial"/>
        <family val="0"/>
      </rPr>
      <t>=</t>
    </r>
  </si>
  <si>
    <t xml:space="preserve">To download the latest version of this calculator visit </t>
  </si>
  <si>
    <t>www.euroscore.org/calculators</t>
  </si>
  <si>
    <t>Change sheet below                              to change language</t>
  </si>
  <si>
    <t>Neurological dysfunction</t>
  </si>
  <si>
    <t>Useful euroSCORE links</t>
  </si>
  <si>
    <t>What is euroSCORE</t>
  </si>
  <si>
    <t>What is euroSCORE (for patients)</t>
  </si>
  <si>
    <t>euroSCORE system (additive)</t>
  </si>
  <si>
    <t>euroSCORE system (logistic)</t>
  </si>
  <si>
    <t>Online euroSCORE calculator</t>
  </si>
  <si>
    <t>euroSCORE abstracts and reprints</t>
  </si>
  <si>
    <t>www.euroscore.org/what_is_euroscore.htm</t>
  </si>
  <si>
    <t>www.euroscore.org/patient.htm</t>
  </si>
  <si>
    <t>www.euroscore.org/euroscore_scoring.htm</t>
  </si>
  <si>
    <t>www.euroscore.org/logisticEuroSCORE.htm</t>
  </si>
  <si>
    <t>www.euroscore.org/calc.html</t>
  </si>
  <si>
    <t>www.euroscore.org/euroscore_references.htm</t>
  </si>
  <si>
    <t>Medline</t>
  </si>
  <si>
    <t>CTS Net</t>
  </si>
  <si>
    <t>SCTS Guide to Risk Scoring</t>
  </si>
  <si>
    <t>www.ncbi.nlm.nih.gov/PubMed/</t>
  </si>
  <si>
    <t>www.ctsnet.org/</t>
  </si>
  <si>
    <t>www.scts.org/doc/6151</t>
  </si>
  <si>
    <t>Updates to Excel calculator</t>
  </si>
  <si>
    <t>www.euroscore.org/calculators.htm</t>
  </si>
  <si>
    <t>Serum creatinine &gt;200 µmol/ L</t>
  </si>
  <si>
    <t>facteurs personnels</t>
  </si>
  <si>
    <t>facteurs cardiaques</t>
  </si>
  <si>
    <t>facteurs chirurgicaux</t>
  </si>
  <si>
    <t>âge</t>
  </si>
  <si>
    <t>sexe</t>
  </si>
  <si>
    <t>BPCO</t>
  </si>
  <si>
    <t>Artériopathie périphérique</t>
  </si>
  <si>
    <t>Chirurgie cardiaque antérieure</t>
  </si>
  <si>
    <t>Troubles neurologiques</t>
  </si>
  <si>
    <t>Créatininémie preop  &gt; 200 µmol/ L</t>
  </si>
  <si>
    <t>Etat préopératoire critique</t>
  </si>
  <si>
    <t>Endocardite</t>
  </si>
  <si>
    <t>Fraction d'Ejection  30-50%</t>
  </si>
  <si>
    <t>Fraction d'Ejection  &lt;30</t>
  </si>
  <si>
    <t>Ch. cardiaque associée ou Non aux coronaires</t>
  </si>
  <si>
    <t>Chirurgie de l'aorte thoracique</t>
  </si>
  <si>
    <t>Réparation septale postinfarctus</t>
  </si>
  <si>
    <t>Urgence</t>
  </si>
  <si>
    <t>PAPS élevée</t>
  </si>
  <si>
    <t>Infarctus myocardique récent</t>
  </si>
  <si>
    <t>Angor instable</t>
  </si>
  <si>
    <t>Operation Factors</t>
  </si>
  <si>
    <t>Cardiac Factors</t>
  </si>
  <si>
    <t>Patient Factors</t>
  </si>
  <si>
    <t>Operation</t>
  </si>
  <si>
    <t>Date</t>
  </si>
  <si>
    <t>Notes</t>
  </si>
  <si>
    <t>Date of Birth</t>
  </si>
  <si>
    <t xml:space="preserve">            EuroSCORE</t>
  </si>
  <si>
    <t xml:space="preserve">     Downloaded from http://euroscore.org</t>
  </si>
  <si>
    <t>Surgeon</t>
  </si>
  <si>
    <r>
      <t>Additive</t>
    </r>
    <r>
      <rPr>
        <b/>
        <sz val="11"/>
        <rFont val="Arial"/>
        <family val="2"/>
      </rPr>
      <t xml:space="preserve">   EuroSCORE</t>
    </r>
  </si>
  <si>
    <r>
      <t>Logistic</t>
    </r>
    <r>
      <rPr>
        <b/>
        <sz val="11"/>
        <rFont val="Arial"/>
        <family val="2"/>
      </rPr>
      <t xml:space="preserve">                                                       EuroSCORE</t>
    </r>
  </si>
  <si>
    <t>Enter name here</t>
  </si>
  <si>
    <t>Patient Name</t>
  </si>
  <si>
    <t>Patient number</t>
  </si>
  <si>
    <t>Enter number here</t>
  </si>
  <si>
    <t>Enter surgeon here</t>
  </si>
  <si>
    <t>Enter Date here</t>
  </si>
  <si>
    <t>Enter operation here</t>
  </si>
  <si>
    <t xml:space="preserve">               EuroSCORE Risk Profile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</si>
</sst>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&quot;yr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1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9"/>
      <name val="Arial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164" fontId="2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4" fillId="3" borderId="0" xfId="0" applyFont="1" applyFill="1" applyAlignment="1">
      <alignment/>
    </xf>
    <xf numFmtId="10" fontId="4" fillId="3" borderId="0" xfId="21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8" fillId="2" borderId="0" xfId="20" applyFill="1" applyAlignment="1">
      <alignment/>
    </xf>
    <xf numFmtId="0" fontId="9" fillId="4" borderId="5" xfId="0" applyFont="1" applyFill="1" applyBorder="1" applyAlignment="1">
      <alignment horizontal="left" vertical="center" wrapText="1"/>
    </xf>
    <xf numFmtId="0" fontId="8" fillId="2" borderId="0" xfId="20" applyFill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0" fontId="2" fillId="2" borderId="0" xfId="21" applyNumberFormat="1" applyFont="1" applyFill="1" applyAlignment="1">
      <alignment horizontal="center" wrapText="1"/>
    </xf>
    <xf numFmtId="0" fontId="2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/>
    </xf>
    <xf numFmtId="0" fontId="2" fillId="6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/>
    </xf>
    <xf numFmtId="0" fontId="2" fillId="6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5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wrapText="1"/>
    </xf>
    <xf numFmtId="0" fontId="0" fillId="6" borderId="12" xfId="0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6" borderId="15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10" fontId="12" fillId="2" borderId="15" xfId="21" applyNumberFormat="1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2" fillId="2" borderId="19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left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2" borderId="7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2" fillId="2" borderId="28" xfId="0" applyFont="1" applyFill="1" applyBorder="1" applyAlignment="1">
      <alignment horizontal="left"/>
    </xf>
    <xf numFmtId="0" fontId="0" fillId="2" borderId="21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 wrapText="1"/>
    </xf>
    <xf numFmtId="0" fontId="0" fillId="2" borderId="31" xfId="0" applyFill="1" applyBorder="1" applyAlignment="1">
      <alignment horizontal="left" wrapText="1"/>
    </xf>
    <xf numFmtId="0" fontId="0" fillId="2" borderId="32" xfId="0" applyFill="1" applyBorder="1" applyAlignment="1">
      <alignment horizontal="left"/>
    </xf>
    <xf numFmtId="0" fontId="0" fillId="2" borderId="23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0" fontId="17" fillId="3" borderId="0" xfId="0" applyFont="1" applyFill="1" applyAlignment="1">
      <alignment horizontal="center" wrapText="1"/>
    </xf>
    <xf numFmtId="0" fontId="11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 wrapText="1"/>
    </xf>
    <xf numFmtId="15" fontId="16" fillId="2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21</xdr:row>
      <xdr:rowOff>28575</xdr:rowOff>
    </xdr:from>
    <xdr:to>
      <xdr:col>4</xdr:col>
      <xdr:colOff>1247775</xdr:colOff>
      <xdr:row>22</xdr:row>
      <xdr:rowOff>95250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rcRect r="95790" b="-24000"/>
        <a:stretch>
          <a:fillRect/>
        </a:stretch>
      </xdr:blipFill>
      <xdr:spPr>
        <a:xfrm>
          <a:off x="5124450" y="37338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21</xdr:row>
      <xdr:rowOff>47625</xdr:rowOff>
    </xdr:from>
    <xdr:to>
      <xdr:col>4</xdr:col>
      <xdr:colOff>1438275</xdr:colOff>
      <xdr:row>22</xdr:row>
      <xdr:rowOff>114300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rcRect r="96052" b="-34782"/>
        <a:stretch>
          <a:fillRect/>
        </a:stretch>
      </xdr:blipFill>
      <xdr:spPr>
        <a:xfrm>
          <a:off x="5334000" y="37528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21</xdr:row>
      <xdr:rowOff>38100</xdr:rowOff>
    </xdr:from>
    <xdr:to>
      <xdr:col>3</xdr:col>
      <xdr:colOff>733425</xdr:colOff>
      <xdr:row>22</xdr:row>
      <xdr:rowOff>114300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rcRect r="95739" b="-14814"/>
        <a:stretch>
          <a:fillRect/>
        </a:stretch>
      </xdr:blipFill>
      <xdr:spPr>
        <a:xfrm>
          <a:off x="3562350" y="3743325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47</xdr:row>
      <xdr:rowOff>142875</xdr:rowOff>
    </xdr:from>
    <xdr:to>
      <xdr:col>4</xdr:col>
      <xdr:colOff>2324100</xdr:colOff>
      <xdr:row>47</xdr:row>
      <xdr:rowOff>333375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4"/>
        <a:srcRect r="60000"/>
        <a:stretch>
          <a:fillRect/>
        </a:stretch>
      </xdr:blipFill>
      <xdr:spPr>
        <a:xfrm>
          <a:off x="4181475" y="8524875"/>
          <a:ext cx="2257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47</xdr:row>
      <xdr:rowOff>123825</xdr:rowOff>
    </xdr:from>
    <xdr:to>
      <xdr:col>3</xdr:col>
      <xdr:colOff>657225</xdr:colOff>
      <xdr:row>47</xdr:row>
      <xdr:rowOff>352425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5"/>
        <a:srcRect r="93684" b="34782"/>
        <a:stretch>
          <a:fillRect/>
        </a:stretch>
      </xdr:blipFill>
      <xdr:spPr>
        <a:xfrm>
          <a:off x="3419475" y="850582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47</xdr:row>
      <xdr:rowOff>85725</xdr:rowOff>
    </xdr:from>
    <xdr:to>
      <xdr:col>0</xdr:col>
      <xdr:colOff>400050</xdr:colOff>
      <xdr:row>47</xdr:row>
      <xdr:rowOff>333375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8467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219075</xdr:colOff>
      <xdr:row>0</xdr:row>
      <xdr:rowOff>180975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9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28575</xdr:rowOff>
    </xdr:from>
    <xdr:to>
      <xdr:col>0</xdr:col>
      <xdr:colOff>304800</xdr:colOff>
      <xdr:row>16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2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47625</xdr:rowOff>
    </xdr:from>
    <xdr:to>
      <xdr:col>0</xdr:col>
      <xdr:colOff>304800</xdr:colOff>
      <xdr:row>10</xdr:row>
      <xdr:rowOff>285750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9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304800</xdr:colOff>
      <xdr:row>0</xdr:row>
      <xdr:rowOff>276225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0</xdr:row>
      <xdr:rowOff>0</xdr:rowOff>
    </xdr:from>
    <xdr:to>
      <xdr:col>1</xdr:col>
      <xdr:colOff>1514475</xdr:colOff>
      <xdr:row>0</xdr:row>
      <xdr:rowOff>304800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24</xdr:row>
      <xdr:rowOff>104775</xdr:rowOff>
    </xdr:from>
    <xdr:to>
      <xdr:col>5</xdr:col>
      <xdr:colOff>866775</xdr:colOff>
      <xdr:row>25</xdr:row>
      <xdr:rowOff>123825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rcRect r="60000"/>
        <a:stretch>
          <a:fillRect/>
        </a:stretch>
      </xdr:blipFill>
      <xdr:spPr>
        <a:xfrm>
          <a:off x="4467225" y="4448175"/>
          <a:ext cx="2238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0</xdr:row>
      <xdr:rowOff>57150</xdr:rowOff>
    </xdr:from>
    <xdr:to>
      <xdr:col>4</xdr:col>
      <xdr:colOff>676275</xdr:colOff>
      <xdr:row>0</xdr:row>
      <xdr:rowOff>295275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4"/>
        <a:srcRect r="95790" b="-24000"/>
        <a:stretch>
          <a:fillRect/>
        </a:stretch>
      </xdr:blipFill>
      <xdr:spPr>
        <a:xfrm>
          <a:off x="5391150" y="571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57150</xdr:rowOff>
    </xdr:from>
    <xdr:to>
      <xdr:col>5</xdr:col>
      <xdr:colOff>609600</xdr:colOff>
      <xdr:row>0</xdr:row>
      <xdr:rowOff>295275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5"/>
        <a:srcRect r="96052" b="-34782"/>
        <a:stretch>
          <a:fillRect/>
        </a:stretch>
      </xdr:blipFill>
      <xdr:spPr>
        <a:xfrm>
          <a:off x="6229350" y="571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22</xdr:row>
      <xdr:rowOff>0</xdr:rowOff>
    </xdr:from>
    <xdr:to>
      <xdr:col>5</xdr:col>
      <xdr:colOff>361950</xdr:colOff>
      <xdr:row>23</xdr:row>
      <xdr:rowOff>57150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6"/>
        <a:srcRect r="93684" b="34782"/>
        <a:stretch>
          <a:fillRect/>
        </a:stretch>
      </xdr:blipFill>
      <xdr:spPr>
        <a:xfrm>
          <a:off x="5848350" y="4019550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57150</xdr:rowOff>
    </xdr:from>
    <xdr:to>
      <xdr:col>3</xdr:col>
      <xdr:colOff>485775</xdr:colOff>
      <xdr:row>0</xdr:row>
      <xdr:rowOff>295275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7"/>
        <a:srcRect r="95739" b="-14814"/>
        <a:stretch>
          <a:fillRect/>
        </a:stretch>
      </xdr:blipFill>
      <xdr:spPr>
        <a:xfrm>
          <a:off x="4648200" y="571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28575</xdr:rowOff>
    </xdr:from>
    <xdr:to>
      <xdr:col>0</xdr:col>
      <xdr:colOff>304800</xdr:colOff>
      <xdr:row>16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2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47625</xdr:rowOff>
    </xdr:from>
    <xdr:to>
      <xdr:col>0</xdr:col>
      <xdr:colOff>304800</xdr:colOff>
      <xdr:row>10</xdr:row>
      <xdr:rowOff>285750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9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304800</xdr:colOff>
      <xdr:row>0</xdr:row>
      <xdr:rowOff>276225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24</xdr:row>
      <xdr:rowOff>104775</xdr:rowOff>
    </xdr:from>
    <xdr:to>
      <xdr:col>5</xdr:col>
      <xdr:colOff>866775</xdr:colOff>
      <xdr:row>25</xdr:row>
      <xdr:rowOff>123825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rcRect r="60000"/>
        <a:stretch>
          <a:fillRect/>
        </a:stretch>
      </xdr:blipFill>
      <xdr:spPr>
        <a:xfrm>
          <a:off x="4467225" y="4448175"/>
          <a:ext cx="2238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0</xdr:row>
      <xdr:rowOff>57150</xdr:rowOff>
    </xdr:from>
    <xdr:to>
      <xdr:col>4</xdr:col>
      <xdr:colOff>676275</xdr:colOff>
      <xdr:row>0</xdr:row>
      <xdr:rowOff>295275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3"/>
        <a:srcRect r="95790" b="-24000"/>
        <a:stretch>
          <a:fillRect/>
        </a:stretch>
      </xdr:blipFill>
      <xdr:spPr>
        <a:xfrm>
          <a:off x="5391150" y="571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57150</xdr:rowOff>
    </xdr:from>
    <xdr:to>
      <xdr:col>5</xdr:col>
      <xdr:colOff>609600</xdr:colOff>
      <xdr:row>0</xdr:row>
      <xdr:rowOff>295275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4"/>
        <a:srcRect r="96052" b="-34782"/>
        <a:stretch>
          <a:fillRect/>
        </a:stretch>
      </xdr:blipFill>
      <xdr:spPr>
        <a:xfrm>
          <a:off x="6229350" y="571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22</xdr:row>
      <xdr:rowOff>0</xdr:rowOff>
    </xdr:from>
    <xdr:to>
      <xdr:col>5</xdr:col>
      <xdr:colOff>361950</xdr:colOff>
      <xdr:row>23</xdr:row>
      <xdr:rowOff>57150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5"/>
        <a:srcRect r="93684" b="34782"/>
        <a:stretch>
          <a:fillRect/>
        </a:stretch>
      </xdr:blipFill>
      <xdr:spPr>
        <a:xfrm>
          <a:off x="5848350" y="4019550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57150</xdr:rowOff>
    </xdr:from>
    <xdr:to>
      <xdr:col>3</xdr:col>
      <xdr:colOff>485775</xdr:colOff>
      <xdr:row>0</xdr:row>
      <xdr:rowOff>295275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6"/>
        <a:srcRect r="95739" b="-14814"/>
        <a:stretch>
          <a:fillRect/>
        </a:stretch>
      </xdr:blipFill>
      <xdr:spPr>
        <a:xfrm>
          <a:off x="4648200" y="571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0</xdr:row>
      <xdr:rowOff>0</xdr:rowOff>
    </xdr:from>
    <xdr:to>
      <xdr:col>1</xdr:col>
      <xdr:colOff>1514475</xdr:colOff>
      <xdr:row>1</xdr:row>
      <xdr:rowOff>9525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28575</xdr:rowOff>
    </xdr:from>
    <xdr:to>
      <xdr:col>0</xdr:col>
      <xdr:colOff>304800</xdr:colOff>
      <xdr:row>16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2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47625</xdr:rowOff>
    </xdr:from>
    <xdr:to>
      <xdr:col>0</xdr:col>
      <xdr:colOff>304800</xdr:colOff>
      <xdr:row>10</xdr:row>
      <xdr:rowOff>285750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19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304800</xdr:colOff>
      <xdr:row>0</xdr:row>
      <xdr:rowOff>276225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24</xdr:row>
      <xdr:rowOff>104775</xdr:rowOff>
    </xdr:from>
    <xdr:to>
      <xdr:col>5</xdr:col>
      <xdr:colOff>866775</xdr:colOff>
      <xdr:row>25</xdr:row>
      <xdr:rowOff>123825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2"/>
        <a:srcRect r="60000"/>
        <a:stretch>
          <a:fillRect/>
        </a:stretch>
      </xdr:blipFill>
      <xdr:spPr>
        <a:xfrm>
          <a:off x="4467225" y="4448175"/>
          <a:ext cx="2238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0</xdr:row>
      <xdr:rowOff>57150</xdr:rowOff>
    </xdr:from>
    <xdr:to>
      <xdr:col>4</xdr:col>
      <xdr:colOff>676275</xdr:colOff>
      <xdr:row>0</xdr:row>
      <xdr:rowOff>295275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3"/>
        <a:srcRect r="95790" b="-24000"/>
        <a:stretch>
          <a:fillRect/>
        </a:stretch>
      </xdr:blipFill>
      <xdr:spPr>
        <a:xfrm>
          <a:off x="5391150" y="571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57150</xdr:rowOff>
    </xdr:from>
    <xdr:to>
      <xdr:col>5</xdr:col>
      <xdr:colOff>609600</xdr:colOff>
      <xdr:row>0</xdr:row>
      <xdr:rowOff>295275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4"/>
        <a:srcRect r="96052" b="-34782"/>
        <a:stretch>
          <a:fillRect/>
        </a:stretch>
      </xdr:blipFill>
      <xdr:spPr>
        <a:xfrm>
          <a:off x="6229350" y="571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22</xdr:row>
      <xdr:rowOff>0</xdr:rowOff>
    </xdr:from>
    <xdr:to>
      <xdr:col>5</xdr:col>
      <xdr:colOff>361950</xdr:colOff>
      <xdr:row>23</xdr:row>
      <xdr:rowOff>57150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5"/>
        <a:srcRect r="93684" b="34782"/>
        <a:stretch>
          <a:fillRect/>
        </a:stretch>
      </xdr:blipFill>
      <xdr:spPr>
        <a:xfrm>
          <a:off x="5848350" y="4019550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57150</xdr:rowOff>
    </xdr:from>
    <xdr:to>
      <xdr:col>3</xdr:col>
      <xdr:colOff>485775</xdr:colOff>
      <xdr:row>0</xdr:row>
      <xdr:rowOff>295275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6"/>
        <a:srcRect r="95739" b="-14814"/>
        <a:stretch>
          <a:fillRect/>
        </a:stretch>
      </xdr:blipFill>
      <xdr:spPr>
        <a:xfrm>
          <a:off x="4648200" y="57150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0</xdr:row>
      <xdr:rowOff>0</xdr:rowOff>
    </xdr:from>
    <xdr:to>
      <xdr:col>1</xdr:col>
      <xdr:colOff>1514475</xdr:colOff>
      <xdr:row>1</xdr:row>
      <xdr:rowOff>19050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score.org/calculators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score.org/calculators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score.org/calculators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score.org/what_is_euroscore.htm" TargetMode="External" /><Relationship Id="rId2" Type="http://schemas.openxmlformats.org/officeDocument/2006/relationships/hyperlink" Target="http://www.euroscore.org/patient.htm" TargetMode="External" /><Relationship Id="rId3" Type="http://schemas.openxmlformats.org/officeDocument/2006/relationships/hyperlink" Target="http://www.euroscore.org/euroscore_scoring.htm" TargetMode="External" /><Relationship Id="rId4" Type="http://schemas.openxmlformats.org/officeDocument/2006/relationships/hyperlink" Target="http://www.euroscore.org/logisticEuroSCORE.htm" TargetMode="External" /><Relationship Id="rId5" Type="http://schemas.openxmlformats.org/officeDocument/2006/relationships/hyperlink" Target="http://www.euroscore.org/calc.html" TargetMode="External" /><Relationship Id="rId6" Type="http://schemas.openxmlformats.org/officeDocument/2006/relationships/hyperlink" Target="http://www.euroscore.org/euroscore_references.htm" TargetMode="External" /><Relationship Id="rId7" Type="http://schemas.openxmlformats.org/officeDocument/2006/relationships/hyperlink" Target="http://www.ncbi.nlm.nih.gov/PubMed/" TargetMode="External" /><Relationship Id="rId8" Type="http://schemas.openxmlformats.org/officeDocument/2006/relationships/hyperlink" Target="http://www.ctsnet.org/" TargetMode="External" /><Relationship Id="rId9" Type="http://schemas.openxmlformats.org/officeDocument/2006/relationships/hyperlink" Target="http://www.scts.org/doc/6151" TargetMode="External" /><Relationship Id="rId10" Type="http://schemas.openxmlformats.org/officeDocument/2006/relationships/hyperlink" Target="http://www.euroscore.org/calculators.htm" TargetMode="External" /><Relationship Id="rId1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7" sqref="A7"/>
    </sheetView>
  </sheetViews>
  <sheetFormatPr defaultColWidth="9.140625" defaultRowHeight="12.75"/>
  <cols>
    <col min="1" max="1" width="34.8515625" style="1" customWidth="1"/>
    <col min="2" max="2" width="10.28125" style="16" customWidth="1"/>
    <col min="3" max="3" width="1.57421875" style="16" customWidth="1"/>
    <col min="4" max="4" width="15.00390625" style="50" customWidth="1"/>
    <col min="5" max="5" width="35.28125" style="50" customWidth="1"/>
    <col min="6" max="6" width="13.28125" style="18" hidden="1" customWidth="1"/>
    <col min="7" max="7" width="1.7109375" style="1" customWidth="1"/>
    <col min="8" max="8" width="38.8515625" style="1" customWidth="1"/>
    <col min="9" max="16384" width="8.8515625" style="1" customWidth="1"/>
  </cols>
  <sheetData>
    <row r="1" spans="1:5" ht="15.75">
      <c r="A1" s="119"/>
      <c r="B1" s="120" t="s">
        <v>109</v>
      </c>
      <c r="C1" s="121"/>
      <c r="D1" s="122"/>
      <c r="E1" s="118"/>
    </row>
    <row r="2" ht="12.75">
      <c r="B2" s="48"/>
    </row>
    <row r="4" spans="1:6" s="16" customFormat="1" ht="12.75">
      <c r="A4" s="98" t="s">
        <v>103</v>
      </c>
      <c r="B4" s="80"/>
      <c r="C4" s="43"/>
      <c r="D4" s="99"/>
      <c r="E4" s="85" t="s">
        <v>94</v>
      </c>
      <c r="F4" s="44"/>
    </row>
    <row r="5" spans="1:6" s="16" customFormat="1" ht="12.75">
      <c r="A5" s="114" t="s">
        <v>102</v>
      </c>
      <c r="B5" s="81"/>
      <c r="C5" s="44"/>
      <c r="D5" s="99"/>
      <c r="E5" s="116" t="s">
        <v>107</v>
      </c>
      <c r="F5" s="44"/>
    </row>
    <row r="6" spans="1:6" s="16" customFormat="1" ht="12.75">
      <c r="A6" s="100" t="s">
        <v>96</v>
      </c>
      <c r="B6" s="81"/>
      <c r="C6" s="44"/>
      <c r="D6" s="99"/>
      <c r="E6" s="86"/>
      <c r="F6" s="44"/>
    </row>
    <row r="7" spans="1:6" s="16" customFormat="1" ht="12.75">
      <c r="A7" s="123">
        <v>18264</v>
      </c>
      <c r="B7" s="81"/>
      <c r="C7" s="44"/>
      <c r="D7" s="99"/>
      <c r="E7" s="91" t="s">
        <v>99</v>
      </c>
      <c r="F7" s="44"/>
    </row>
    <row r="8" spans="1:6" s="16" customFormat="1" ht="12.75">
      <c r="A8" s="117" t="s">
        <v>104</v>
      </c>
      <c r="B8" s="81"/>
      <c r="C8" s="44"/>
      <c r="D8" s="99"/>
      <c r="E8" s="116" t="s">
        <v>106</v>
      </c>
      <c r="F8" s="44"/>
    </row>
    <row r="9" spans="1:6" s="16" customFormat="1" ht="12.75">
      <c r="A9" s="115" t="s">
        <v>105</v>
      </c>
      <c r="B9" s="82"/>
      <c r="C9" s="44"/>
      <c r="D9" s="99"/>
      <c r="E9" s="87"/>
      <c r="F9" s="44"/>
    </row>
    <row r="10" spans="1:6" s="16" customFormat="1" ht="12.75">
      <c r="A10" s="43"/>
      <c r="B10" s="44"/>
      <c r="C10" s="43"/>
      <c r="D10" s="99"/>
      <c r="E10" s="99"/>
      <c r="F10" s="44"/>
    </row>
    <row r="11" spans="1:6" s="16" customFormat="1" ht="12.75">
      <c r="A11" s="98" t="s">
        <v>93</v>
      </c>
      <c r="B11" s="83"/>
      <c r="C11" s="83"/>
      <c r="D11" s="101"/>
      <c r="E11" s="102"/>
      <c r="F11" s="44"/>
    </row>
    <row r="12" spans="1:6" s="16" customFormat="1" ht="12.75">
      <c r="A12" s="115" t="s">
        <v>108</v>
      </c>
      <c r="B12" s="84"/>
      <c r="C12" s="84"/>
      <c r="D12" s="103"/>
      <c r="E12" s="104"/>
      <c r="F12" s="44"/>
    </row>
    <row r="13" spans="1:6" s="16" customFormat="1" ht="12.75">
      <c r="A13" s="44"/>
      <c r="B13" s="44"/>
      <c r="C13" s="44"/>
      <c r="D13" s="99"/>
      <c r="E13" s="99"/>
      <c r="F13" s="44"/>
    </row>
    <row r="14" spans="1:6" s="16" customFormat="1" ht="12.75">
      <c r="A14" s="105" t="s">
        <v>95</v>
      </c>
      <c r="B14" s="88"/>
      <c r="C14" s="88"/>
      <c r="D14" s="106"/>
      <c r="E14" s="107"/>
      <c r="F14" s="44"/>
    </row>
    <row r="15" spans="1:6" s="16" customFormat="1" ht="12.75">
      <c r="A15" s="108"/>
      <c r="B15" s="89"/>
      <c r="C15" s="89"/>
      <c r="D15" s="109"/>
      <c r="E15" s="110"/>
      <c r="F15" s="44"/>
    </row>
    <row r="16" spans="1:6" s="16" customFormat="1" ht="12.75">
      <c r="A16" s="108"/>
      <c r="B16" s="89"/>
      <c r="C16" s="89"/>
      <c r="D16" s="109"/>
      <c r="E16" s="110"/>
      <c r="F16" s="44"/>
    </row>
    <row r="17" spans="1:6" s="16" customFormat="1" ht="12.75">
      <c r="A17" s="108"/>
      <c r="B17" s="89"/>
      <c r="C17" s="89"/>
      <c r="D17" s="109"/>
      <c r="E17" s="110"/>
      <c r="F17" s="44"/>
    </row>
    <row r="18" spans="1:6" s="16" customFormat="1" ht="12.75">
      <c r="A18" s="111"/>
      <c r="B18" s="90"/>
      <c r="C18" s="90"/>
      <c r="D18" s="112"/>
      <c r="E18" s="113"/>
      <c r="F18" s="44"/>
    </row>
    <row r="19" spans="1:6" ht="12.75">
      <c r="A19" s="49"/>
      <c r="B19" s="44"/>
      <c r="C19" s="44"/>
      <c r="D19" s="51"/>
      <c r="E19" s="51"/>
      <c r="F19" s="40"/>
    </row>
    <row r="20" spans="1:6" ht="13.5" thickBot="1">
      <c r="A20" s="49"/>
      <c r="B20" s="44"/>
      <c r="C20" s="44"/>
      <c r="D20" s="51"/>
      <c r="E20" s="51"/>
      <c r="F20" s="40"/>
    </row>
    <row r="21" spans="1:6" s="57" customFormat="1" ht="33" customHeight="1">
      <c r="A21" s="93"/>
      <c r="B21" s="94"/>
      <c r="C21" s="94"/>
      <c r="D21" s="95" t="s">
        <v>100</v>
      </c>
      <c r="E21" s="96" t="s">
        <v>101</v>
      </c>
      <c r="F21" s="97"/>
    </row>
    <row r="22" spans="1:5" ht="12.75">
      <c r="A22" s="58"/>
      <c r="B22" s="44"/>
      <c r="C22" s="44"/>
      <c r="D22" s="66"/>
      <c r="E22" s="73"/>
    </row>
    <row r="23" spans="1:5" ht="12.75">
      <c r="A23" s="58"/>
      <c r="B23" s="44"/>
      <c r="C23" s="44"/>
      <c r="D23" s="66"/>
      <c r="E23" s="73"/>
    </row>
    <row r="24" spans="1:6" ht="24.75" customHeight="1">
      <c r="A24" s="59" t="s">
        <v>92</v>
      </c>
      <c r="B24" s="54"/>
      <c r="C24" s="55"/>
      <c r="D24" s="67"/>
      <c r="E24" s="74"/>
      <c r="F24" s="45"/>
    </row>
    <row r="25" spans="1:6" ht="12.75">
      <c r="A25" s="60" t="s">
        <v>1</v>
      </c>
      <c r="B25" s="46">
        <f ca="1">(TODAY()-A7)/365</f>
        <v>52.463013698630135</v>
      </c>
      <c r="C25" s="44"/>
      <c r="D25" s="68">
        <f>IF(B25&gt;94.9,8,IF(B25&gt;89.9,7,IF(B25&gt;84.9,6,IF(B25&gt;79.9,5,IF(B25&gt;74.9,4,IF(B25&gt;69.9,3,IF(B25&gt;64.9,2,IF(B25&gt;59.9,1,0))))))))</f>
        <v>0</v>
      </c>
      <c r="E25" s="75">
        <f>0.0666354*F25</f>
        <v>0.0666354</v>
      </c>
      <c r="F25" s="41">
        <f>IF(B25&lt;59,1,(B25-58))</f>
        <v>1</v>
      </c>
    </row>
    <row r="26" spans="1:6" ht="12.75">
      <c r="A26" s="60" t="s">
        <v>2</v>
      </c>
      <c r="B26" s="43"/>
      <c r="C26" s="44"/>
      <c r="D26" s="68">
        <v>1</v>
      </c>
      <c r="E26" s="75">
        <v>0.3304052</v>
      </c>
      <c r="F26" s="41" t="b">
        <v>0</v>
      </c>
    </row>
    <row r="27" spans="1:6" ht="12.75">
      <c r="A27" s="60" t="s">
        <v>3</v>
      </c>
      <c r="B27" s="43"/>
      <c r="C27" s="44"/>
      <c r="D27" s="68">
        <v>1</v>
      </c>
      <c r="E27" s="75">
        <v>0.4931341</v>
      </c>
      <c r="F27" s="41" t="b">
        <v>0</v>
      </c>
    </row>
    <row r="28" spans="1:6" ht="12.75">
      <c r="A28" s="60" t="s">
        <v>4</v>
      </c>
      <c r="B28" s="43"/>
      <c r="C28" s="44"/>
      <c r="D28" s="68">
        <v>2</v>
      </c>
      <c r="E28" s="75">
        <v>0.6558917</v>
      </c>
      <c r="F28" s="41" t="b">
        <v>0</v>
      </c>
    </row>
    <row r="29" spans="1:6" ht="12.75">
      <c r="A29" s="60" t="s">
        <v>46</v>
      </c>
      <c r="B29" s="43"/>
      <c r="C29" s="44"/>
      <c r="D29" s="68">
        <v>2</v>
      </c>
      <c r="E29" s="75">
        <v>0.841626</v>
      </c>
      <c r="F29" s="41" t="b">
        <v>0</v>
      </c>
    </row>
    <row r="30" spans="1:6" ht="12.75">
      <c r="A30" s="60" t="s">
        <v>5</v>
      </c>
      <c r="B30" s="43"/>
      <c r="C30" s="44"/>
      <c r="D30" s="68">
        <v>3</v>
      </c>
      <c r="E30" s="75">
        <v>1.002625</v>
      </c>
      <c r="F30" s="41" t="b">
        <v>0</v>
      </c>
    </row>
    <row r="31" spans="1:6" ht="12.75">
      <c r="A31" s="60" t="s">
        <v>68</v>
      </c>
      <c r="B31" s="43"/>
      <c r="C31" s="44"/>
      <c r="D31" s="68">
        <v>2</v>
      </c>
      <c r="E31" s="75">
        <v>0.6521653</v>
      </c>
      <c r="F31" s="41" t="b">
        <v>0</v>
      </c>
    </row>
    <row r="32" spans="1:6" ht="12.75">
      <c r="A32" s="60" t="s">
        <v>6</v>
      </c>
      <c r="B32" s="43" t="s">
        <v>40</v>
      </c>
      <c r="C32" s="44"/>
      <c r="D32" s="68">
        <v>3</v>
      </c>
      <c r="E32" s="75">
        <v>1.101265</v>
      </c>
      <c r="F32" s="41" t="b">
        <v>0</v>
      </c>
    </row>
    <row r="33" spans="1:6" ht="12.75">
      <c r="A33" s="60" t="s">
        <v>7</v>
      </c>
      <c r="B33" s="43"/>
      <c r="C33" s="44"/>
      <c r="D33" s="68">
        <v>3</v>
      </c>
      <c r="E33" s="75">
        <v>0.9058132</v>
      </c>
      <c r="F33" s="41" t="b">
        <v>0</v>
      </c>
    </row>
    <row r="34" spans="1:6" ht="12.75">
      <c r="A34" s="60"/>
      <c r="B34" s="43"/>
      <c r="C34" s="44"/>
      <c r="D34" s="68"/>
      <c r="E34" s="75"/>
      <c r="F34" s="41"/>
    </row>
    <row r="35" spans="1:6" ht="24.75" customHeight="1">
      <c r="A35" s="59" t="s">
        <v>91</v>
      </c>
      <c r="B35" s="53"/>
      <c r="C35" s="55"/>
      <c r="D35" s="69"/>
      <c r="E35" s="76"/>
      <c r="F35" s="42"/>
    </row>
    <row r="36" spans="1:6" ht="12.75">
      <c r="A36" s="60" t="s">
        <v>9</v>
      </c>
      <c r="B36" s="43"/>
      <c r="C36" s="44"/>
      <c r="D36" s="68">
        <v>2</v>
      </c>
      <c r="E36" s="75">
        <v>0.5677075</v>
      </c>
      <c r="F36" s="41" t="b">
        <v>0</v>
      </c>
    </row>
    <row r="37" spans="1:6" ht="12.75">
      <c r="A37" s="60" t="s">
        <v>10</v>
      </c>
      <c r="B37" s="43"/>
      <c r="C37" s="44"/>
      <c r="D37" s="68">
        <v>1</v>
      </c>
      <c r="E37" s="75">
        <v>0.4191643</v>
      </c>
      <c r="F37" s="41" t="b">
        <v>0</v>
      </c>
    </row>
    <row r="38" spans="1:6" ht="12.75">
      <c r="A38" s="60" t="s">
        <v>11</v>
      </c>
      <c r="B38" s="43"/>
      <c r="C38" s="44"/>
      <c r="D38" s="68">
        <v>3</v>
      </c>
      <c r="E38" s="75">
        <v>1.094443</v>
      </c>
      <c r="F38" s="41" t="b">
        <v>0</v>
      </c>
    </row>
    <row r="39" spans="1:6" ht="12.75">
      <c r="A39" s="60" t="s">
        <v>12</v>
      </c>
      <c r="B39" s="43"/>
      <c r="C39" s="44"/>
      <c r="D39" s="68">
        <v>2</v>
      </c>
      <c r="E39" s="75">
        <v>0.5460218</v>
      </c>
      <c r="F39" s="41" t="b">
        <v>0</v>
      </c>
    </row>
    <row r="40" spans="1:6" ht="12.75">
      <c r="A40" s="60" t="s">
        <v>13</v>
      </c>
      <c r="B40" s="43"/>
      <c r="C40" s="44"/>
      <c r="D40" s="68">
        <v>2</v>
      </c>
      <c r="E40" s="75">
        <v>0.7676924</v>
      </c>
      <c r="F40" s="41" t="b">
        <v>0</v>
      </c>
    </row>
    <row r="41" spans="1:6" ht="12.75">
      <c r="A41" s="60"/>
      <c r="B41" s="43"/>
      <c r="C41" s="44"/>
      <c r="D41" s="68"/>
      <c r="E41" s="75"/>
      <c r="F41" s="41"/>
    </row>
    <row r="42" spans="1:6" ht="24.75" customHeight="1">
      <c r="A42" s="59" t="s">
        <v>90</v>
      </c>
      <c r="B42" s="53"/>
      <c r="C42" s="55"/>
      <c r="D42" s="69"/>
      <c r="E42" s="76"/>
      <c r="F42" s="42"/>
    </row>
    <row r="43" spans="1:6" ht="12.75">
      <c r="A43" s="60" t="s">
        <v>15</v>
      </c>
      <c r="B43" s="43"/>
      <c r="C43" s="44"/>
      <c r="D43" s="68">
        <v>2</v>
      </c>
      <c r="E43" s="75">
        <v>0.7127953</v>
      </c>
      <c r="F43" s="41" t="b">
        <v>0</v>
      </c>
    </row>
    <row r="44" spans="1:6" ht="12.75">
      <c r="A44" s="60" t="s">
        <v>16</v>
      </c>
      <c r="B44" s="43"/>
      <c r="C44" s="44"/>
      <c r="D44" s="68">
        <v>2</v>
      </c>
      <c r="E44" s="75">
        <v>0.5420364</v>
      </c>
      <c r="F44" s="41" t="b">
        <v>0</v>
      </c>
    </row>
    <row r="45" spans="1:6" ht="12.75">
      <c r="A45" s="60" t="s">
        <v>17</v>
      </c>
      <c r="B45" s="43"/>
      <c r="C45" s="44"/>
      <c r="D45" s="68">
        <v>3</v>
      </c>
      <c r="E45" s="75">
        <v>1.159787</v>
      </c>
      <c r="F45" s="41" t="b">
        <v>0</v>
      </c>
    </row>
    <row r="46" spans="1:6" ht="12.75">
      <c r="A46" s="60" t="s">
        <v>18</v>
      </c>
      <c r="B46" s="43"/>
      <c r="C46" s="44"/>
      <c r="D46" s="68">
        <v>4</v>
      </c>
      <c r="E46" s="75">
        <v>1.462009</v>
      </c>
      <c r="F46" s="41" t="b">
        <v>0</v>
      </c>
    </row>
    <row r="47" spans="1:6" ht="13.5" thickBot="1">
      <c r="A47" s="60"/>
      <c r="B47" s="43"/>
      <c r="C47" s="44"/>
      <c r="D47" s="68"/>
      <c r="E47" s="75"/>
      <c r="F47" s="41"/>
    </row>
    <row r="48" spans="1:6" s="57" customFormat="1" ht="31.5" customHeight="1" thickTop="1">
      <c r="A48" s="61" t="s">
        <v>97</v>
      </c>
      <c r="B48" s="53"/>
      <c r="C48" s="56"/>
      <c r="D48" s="70"/>
      <c r="E48" s="77"/>
      <c r="F48" s="42"/>
    </row>
    <row r="49" spans="1:5" ht="21.75" customHeight="1">
      <c r="A49" s="92" t="s">
        <v>98</v>
      </c>
      <c r="B49" s="44"/>
      <c r="C49" s="62"/>
      <c r="D49" s="71">
        <f>(SUM(D25*1,D26*F26,D27*F27,D28*F28,D29*F29,D30*F30,D31*F31,D32*F32,D33*F33,D36*F36,D37*F37,D38*F38,D39*F39,D40*F40,D43*F43,D44*F44,D45*F45,D46*F46))</f>
        <v>0</v>
      </c>
      <c r="E49" s="78">
        <f>EXP(SUM(-4.789594,E25,E26*F26,E27*F27,E28*F28,E29*F29,E30*F30,E31*F31,E32*F32,E33*F33,E36*F36,E37*F37,E38*F38,E39*F39,E40*F40,E43*F43,E44*F44,E45*F45,E46*F46))/(1+EXP(SUM(-4.789594,E25,E26*F26,E27*F27,E28*F28,E29*F29,E30*F30,E31*F31,E32*F32,E33*F33,E36*F36,E37*F37,E38*F38,E39*F39,E40*F40,E43*F43,E44*F44,E45*F45,E46*F46)))</f>
        <v>0.008810525718457711</v>
      </c>
    </row>
    <row r="50" spans="1:5" ht="6" customHeight="1" thickBot="1">
      <c r="A50" s="63"/>
      <c r="B50" s="64"/>
      <c r="C50" s="65"/>
      <c r="D50" s="72"/>
      <c r="E50" s="79"/>
    </row>
    <row r="51" spans="3:4" ht="12.75" customHeight="1">
      <c r="C51" s="47"/>
      <c r="D51" s="52"/>
    </row>
    <row r="52" ht="12.75" customHeight="1">
      <c r="A52" s="19"/>
    </row>
  </sheetData>
  <conditionalFormatting sqref="F26:F48">
    <cfRule type="cellIs" priority="1" dxfId="0" operator="equal" stopIfTrue="1">
      <formula>TRUE</formula>
    </cfRule>
  </conditionalFormatting>
  <conditionalFormatting sqref="D26:E26">
    <cfRule type="expression" priority="2" dxfId="1" stopIfTrue="1">
      <formula>$F$26=TRUE</formula>
    </cfRule>
  </conditionalFormatting>
  <conditionalFormatting sqref="D27:E27">
    <cfRule type="expression" priority="3" dxfId="1" stopIfTrue="1">
      <formula>$F$27=TRUE</formula>
    </cfRule>
  </conditionalFormatting>
  <conditionalFormatting sqref="D28:E28">
    <cfRule type="expression" priority="4" dxfId="1" stopIfTrue="1">
      <formula>$F$28=TRUE</formula>
    </cfRule>
  </conditionalFormatting>
  <conditionalFormatting sqref="D29:E29">
    <cfRule type="expression" priority="5" dxfId="1" stopIfTrue="1">
      <formula>$F$29=TRUE</formula>
    </cfRule>
  </conditionalFormatting>
  <conditionalFormatting sqref="D30:E30">
    <cfRule type="expression" priority="6" dxfId="1" stopIfTrue="1">
      <formula>$F$30=TRUE</formula>
    </cfRule>
  </conditionalFormatting>
  <conditionalFormatting sqref="D31:E31">
    <cfRule type="expression" priority="7" dxfId="1" stopIfTrue="1">
      <formula>$F$31=TRUE</formula>
    </cfRule>
  </conditionalFormatting>
  <conditionalFormatting sqref="D32:E32">
    <cfRule type="expression" priority="8" dxfId="1" stopIfTrue="1">
      <formula>$F$32=TRUE</formula>
    </cfRule>
  </conditionalFormatting>
  <conditionalFormatting sqref="D33:E34">
    <cfRule type="expression" priority="9" dxfId="1" stopIfTrue="1">
      <formula>$F$33=TRUE</formula>
    </cfRule>
  </conditionalFormatting>
  <conditionalFormatting sqref="D36:E36">
    <cfRule type="expression" priority="10" dxfId="1" stopIfTrue="1">
      <formula>$F$36=TRUE</formula>
    </cfRule>
  </conditionalFormatting>
  <conditionalFormatting sqref="D37:E37">
    <cfRule type="expression" priority="11" dxfId="1" stopIfTrue="1">
      <formula>$F$37=TRUE</formula>
    </cfRule>
  </conditionalFormatting>
  <conditionalFormatting sqref="D38:E38">
    <cfRule type="expression" priority="12" dxfId="1" stopIfTrue="1">
      <formula>$F$38=TRUE</formula>
    </cfRule>
  </conditionalFormatting>
  <conditionalFormatting sqref="D39:E39">
    <cfRule type="expression" priority="13" dxfId="1" stopIfTrue="1">
      <formula>$F$39=TRUE</formula>
    </cfRule>
  </conditionalFormatting>
  <conditionalFormatting sqref="D40:E41">
    <cfRule type="expression" priority="14" dxfId="1" stopIfTrue="1">
      <formula>$F$40=TRUE</formula>
    </cfRule>
  </conditionalFormatting>
  <conditionalFormatting sqref="D43:E43">
    <cfRule type="expression" priority="15" dxfId="1" stopIfTrue="1">
      <formula>$F$43=TRUE</formula>
    </cfRule>
  </conditionalFormatting>
  <conditionalFormatting sqref="D44:E44">
    <cfRule type="expression" priority="16" dxfId="1" stopIfTrue="1">
      <formula>$F$44=TRUE</formula>
    </cfRule>
  </conditionalFormatting>
  <conditionalFormatting sqref="D45:E45">
    <cfRule type="expression" priority="17" dxfId="1" stopIfTrue="1">
      <formula>$F$45=TRUE</formula>
    </cfRule>
  </conditionalFormatting>
  <conditionalFormatting sqref="D46:E48">
    <cfRule type="expression" priority="18" dxfId="1" stopIfTrue="1">
      <formula>$F$46=TRUE</formula>
    </cfRule>
  </conditionalFormatting>
  <conditionalFormatting sqref="D25:F25">
    <cfRule type="cellIs" priority="19" dxfId="1" operator="greaterThan" stopIfTrue="1">
      <formula>0</formula>
    </cfRule>
  </conditionalFormatting>
  <printOptions/>
  <pageMargins left="0.43" right="0.31" top="0.63" bottom="1" header="0.29" footer="0.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" sqref="B2"/>
    </sheetView>
  </sheetViews>
  <sheetFormatPr defaultColWidth="9.140625" defaultRowHeight="12.75"/>
  <cols>
    <col min="1" max="1" width="42.28125" style="1" customWidth="1"/>
    <col min="2" max="2" width="22.7109375" style="16" customWidth="1"/>
    <col min="3" max="3" width="1.7109375" style="16" customWidth="1"/>
    <col min="4" max="4" width="7.57421875" style="18" customWidth="1"/>
    <col min="5" max="6" width="13.28125" style="18" customWidth="1"/>
    <col min="7" max="7" width="22.8515625" style="1" customWidth="1"/>
    <col min="8" max="16384" width="8.8515625" style="1" customWidth="1"/>
  </cols>
  <sheetData>
    <row r="1" spans="1:6" ht="24.75" customHeight="1">
      <c r="A1" s="22" t="s">
        <v>0</v>
      </c>
      <c r="B1" s="20" t="s">
        <v>45</v>
      </c>
      <c r="D1" s="24"/>
      <c r="E1" s="25"/>
      <c r="F1" s="26"/>
    </row>
    <row r="2" spans="1:6" ht="12.75">
      <c r="A2" s="3" t="s">
        <v>1</v>
      </c>
      <c r="B2" s="4">
        <v>55</v>
      </c>
      <c r="D2" s="27">
        <f>IF(B2&gt;94.9,8,IF(B2&gt;89.9,7,IF(B2&gt;84.9,6,IF(B2&gt;79.9,5,IF(B2&gt;74.9,4,IF(B2&gt;69.9,3,IF(B2&gt;64.9,2,IF(B2&gt;59.9,1,0))))))))</f>
        <v>0</v>
      </c>
      <c r="E2" s="28">
        <v>0.0666354</v>
      </c>
      <c r="F2" s="29">
        <f>IF(B2&lt;59,1,(B2-58))</f>
        <v>1</v>
      </c>
    </row>
    <row r="3" spans="1:6" ht="12.75">
      <c r="A3" s="3" t="s">
        <v>2</v>
      </c>
      <c r="B3" s="12"/>
      <c r="D3" s="27">
        <v>1</v>
      </c>
      <c r="E3" s="28">
        <v>0.3304052</v>
      </c>
      <c r="F3" s="29" t="b">
        <v>0</v>
      </c>
    </row>
    <row r="4" spans="1:6" ht="12.75">
      <c r="A4" s="3" t="s">
        <v>3</v>
      </c>
      <c r="B4" s="12"/>
      <c r="D4" s="27">
        <v>1</v>
      </c>
      <c r="E4" s="28">
        <v>0.4931341</v>
      </c>
      <c r="F4" s="29" t="b">
        <v>0</v>
      </c>
    </row>
    <row r="5" spans="1:6" ht="12.75">
      <c r="A5" s="3" t="s">
        <v>4</v>
      </c>
      <c r="B5" s="12"/>
      <c r="D5" s="27">
        <v>2</v>
      </c>
      <c r="E5" s="28">
        <v>0.6558917</v>
      </c>
      <c r="F5" s="29" t="b">
        <v>0</v>
      </c>
    </row>
    <row r="6" spans="1:6" ht="12.75">
      <c r="A6" s="3" t="s">
        <v>46</v>
      </c>
      <c r="B6" s="12"/>
      <c r="D6" s="27">
        <v>2</v>
      </c>
      <c r="E6" s="28">
        <v>0.841626</v>
      </c>
      <c r="F6" s="29" t="b">
        <v>0</v>
      </c>
    </row>
    <row r="7" spans="1:6" ht="12.75">
      <c r="A7" s="3" t="s">
        <v>5</v>
      </c>
      <c r="B7" s="12"/>
      <c r="D7" s="27">
        <v>3</v>
      </c>
      <c r="E7" s="28">
        <v>1.002625</v>
      </c>
      <c r="F7" s="29" t="b">
        <v>0</v>
      </c>
    </row>
    <row r="8" spans="1:6" ht="12.75">
      <c r="A8" s="3" t="s">
        <v>68</v>
      </c>
      <c r="B8" s="12"/>
      <c r="D8" s="27">
        <v>2</v>
      </c>
      <c r="E8" s="28">
        <v>0.6521653</v>
      </c>
      <c r="F8" s="29" t="b">
        <v>0</v>
      </c>
    </row>
    <row r="9" spans="1:6" ht="12.75">
      <c r="A9" s="3" t="s">
        <v>6</v>
      </c>
      <c r="B9" s="12" t="s">
        <v>40</v>
      </c>
      <c r="D9" s="27">
        <v>3</v>
      </c>
      <c r="E9" s="28">
        <v>1.101265</v>
      </c>
      <c r="F9" s="29" t="b">
        <v>0</v>
      </c>
    </row>
    <row r="10" spans="1:6" ht="12.75">
      <c r="A10" s="3" t="s">
        <v>7</v>
      </c>
      <c r="B10" s="12"/>
      <c r="D10" s="27">
        <v>3</v>
      </c>
      <c r="E10" s="28">
        <v>0.9058132</v>
      </c>
      <c r="F10" s="29" t="b">
        <v>0</v>
      </c>
    </row>
    <row r="11" spans="1:6" ht="24.75" customHeight="1">
      <c r="A11" s="23" t="s">
        <v>8</v>
      </c>
      <c r="B11" s="13"/>
      <c r="D11" s="30"/>
      <c r="E11" s="31"/>
      <c r="F11" s="32"/>
    </row>
    <row r="12" spans="1:6" ht="12.75">
      <c r="A12" s="3" t="s">
        <v>9</v>
      </c>
      <c r="B12" s="12"/>
      <c r="D12" s="27">
        <v>2</v>
      </c>
      <c r="E12" s="28">
        <v>0.5677075</v>
      </c>
      <c r="F12" s="29" t="b">
        <v>0</v>
      </c>
    </row>
    <row r="13" spans="1:6" ht="12.75">
      <c r="A13" s="3" t="s">
        <v>10</v>
      </c>
      <c r="B13" s="12"/>
      <c r="D13" s="27">
        <v>1</v>
      </c>
      <c r="E13" s="28">
        <v>0.4191643</v>
      </c>
      <c r="F13" s="29" t="b">
        <v>0</v>
      </c>
    </row>
    <row r="14" spans="1:6" ht="12.75">
      <c r="A14" s="3" t="s">
        <v>11</v>
      </c>
      <c r="B14" s="12"/>
      <c r="D14" s="27">
        <v>3</v>
      </c>
      <c r="E14" s="28">
        <v>1.094443</v>
      </c>
      <c r="F14" s="29" t="b">
        <v>0</v>
      </c>
    </row>
    <row r="15" spans="1:6" ht="12.75">
      <c r="A15" s="3" t="s">
        <v>12</v>
      </c>
      <c r="B15" s="12"/>
      <c r="D15" s="27">
        <v>2</v>
      </c>
      <c r="E15" s="28">
        <v>0.5460218</v>
      </c>
      <c r="F15" s="29" t="b">
        <v>0</v>
      </c>
    </row>
    <row r="16" spans="1:6" ht="12.75">
      <c r="A16" s="3" t="s">
        <v>13</v>
      </c>
      <c r="B16" s="12"/>
      <c r="D16" s="27">
        <v>2</v>
      </c>
      <c r="E16" s="28">
        <v>0.7676924</v>
      </c>
      <c r="F16" s="29" t="b">
        <v>0</v>
      </c>
    </row>
    <row r="17" spans="1:6" ht="24.75" customHeight="1">
      <c r="A17" s="23" t="s">
        <v>14</v>
      </c>
      <c r="B17" s="13"/>
      <c r="D17" s="30"/>
      <c r="E17" s="31"/>
      <c r="F17" s="32"/>
    </row>
    <row r="18" spans="1:6" ht="12.75">
      <c r="A18" s="3" t="s">
        <v>15</v>
      </c>
      <c r="B18" s="12"/>
      <c r="D18" s="27">
        <v>2</v>
      </c>
      <c r="E18" s="28">
        <v>0.7127953</v>
      </c>
      <c r="F18" s="29" t="b">
        <v>0</v>
      </c>
    </row>
    <row r="19" spans="1:6" ht="12.75">
      <c r="A19" s="3" t="s">
        <v>16</v>
      </c>
      <c r="B19" s="12"/>
      <c r="D19" s="27">
        <v>2</v>
      </c>
      <c r="E19" s="28">
        <v>0.5420364</v>
      </c>
      <c r="F19" s="29" t="b">
        <v>0</v>
      </c>
    </row>
    <row r="20" spans="1:6" ht="12.75">
      <c r="A20" s="3" t="s">
        <v>17</v>
      </c>
      <c r="B20" s="12"/>
      <c r="D20" s="27">
        <v>3</v>
      </c>
      <c r="E20" s="28">
        <v>1.159787</v>
      </c>
      <c r="F20" s="29" t="b">
        <v>0</v>
      </c>
    </row>
    <row r="21" spans="1:6" ht="12.75">
      <c r="A21" s="5" t="s">
        <v>18</v>
      </c>
      <c r="B21" s="14"/>
      <c r="D21" s="27">
        <v>4</v>
      </c>
      <c r="E21" s="28">
        <v>1.462009</v>
      </c>
      <c r="F21" s="29" t="b">
        <v>0</v>
      </c>
    </row>
    <row r="22" spans="1:6" ht="12.75">
      <c r="A22" s="2"/>
      <c r="B22" s="11"/>
      <c r="D22" s="33"/>
      <c r="E22" s="34"/>
      <c r="F22" s="35"/>
    </row>
    <row r="23" spans="1:6" ht="12.75">
      <c r="A23" s="6" t="s">
        <v>20</v>
      </c>
      <c r="B23" s="8">
        <f>(SUM(D2*1,D3*F3,D4*F4,D5*F5,D6*F6,D7*F7,D8*F8,D9*F9,D10*F10,D12*F12,D13*F13,D14*F14,D15*F15,D16*F16,D18*F18,D19*F19,D20*F20,D21*F21))</f>
        <v>0</v>
      </c>
      <c r="D23" s="33" t="s">
        <v>42</v>
      </c>
      <c r="E23" s="34"/>
      <c r="F23" s="35"/>
    </row>
    <row r="24" spans="1:6" ht="12.75">
      <c r="A24" s="6" t="s">
        <v>19</v>
      </c>
      <c r="B24" s="7">
        <f>EXP(SUM(-4.789594,E2*F2,E3*F3,E4*F4,E5*F5,E6*F6,E7*F7,E8*F8,E9*F9,E10*F10,E12*F12,E13*F13,E14*F14,E15*F15,E16*F16,E18*F18,E19*F19,E20*F20,E21*F21))/(1+EXP(SUM(-4.789594,E2*F2,E3*F3,E4*F4,E5*F5,E6*F6,E7*F7,E8*F8,E9*F9,E10*F10,E12*F12,E13*F13,E14*F14,E15*F15,E16*F16,E18*F18,E19*F19,E20*F20,E21*F21)))</f>
        <v>0.008810525718457711</v>
      </c>
      <c r="D24" s="33" t="s">
        <v>41</v>
      </c>
      <c r="E24" s="34"/>
      <c r="F24" s="35"/>
    </row>
    <row r="25" spans="1:6" ht="12.75">
      <c r="A25" s="6"/>
      <c r="B25" s="8"/>
      <c r="D25" s="36"/>
      <c r="E25" s="34"/>
      <c r="F25" s="35"/>
    </row>
    <row r="26" spans="1:6" ht="12.75">
      <c r="A26" s="9" t="s">
        <v>21</v>
      </c>
      <c r="B26" s="15"/>
      <c r="D26" s="37"/>
      <c r="E26" s="38"/>
      <c r="F26" s="39"/>
    </row>
    <row r="27" ht="6" customHeight="1"/>
    <row r="28" spans="1:2" ht="6" customHeight="1">
      <c r="A28" s="10"/>
      <c r="B28" s="17"/>
    </row>
    <row r="29" ht="12.75">
      <c r="A29" s="2" t="s">
        <v>43</v>
      </c>
    </row>
    <row r="30" ht="4.5" customHeight="1">
      <c r="A30" s="19"/>
    </row>
    <row r="31" ht="12.75">
      <c r="A31" s="21" t="s">
        <v>44</v>
      </c>
    </row>
  </sheetData>
  <conditionalFormatting sqref="F3:F21">
    <cfRule type="cellIs" priority="1" dxfId="0" operator="equal" stopIfTrue="1">
      <formula>TRUE</formula>
    </cfRule>
  </conditionalFormatting>
  <conditionalFormatting sqref="D3:E3">
    <cfRule type="expression" priority="2" dxfId="1" stopIfTrue="1">
      <formula>$F$3=TRUE</formula>
    </cfRule>
  </conditionalFormatting>
  <conditionalFormatting sqref="D4:E4">
    <cfRule type="expression" priority="3" dxfId="1" stopIfTrue="1">
      <formula>$F$4=TRUE</formula>
    </cfRule>
  </conditionalFormatting>
  <conditionalFormatting sqref="D5:E5">
    <cfRule type="expression" priority="4" dxfId="1" stopIfTrue="1">
      <formula>$F$5=TRUE</formula>
    </cfRule>
  </conditionalFormatting>
  <conditionalFormatting sqref="D6:E6">
    <cfRule type="expression" priority="5" dxfId="1" stopIfTrue="1">
      <formula>$F$6=TRUE</formula>
    </cfRule>
  </conditionalFormatting>
  <conditionalFormatting sqref="D7:E7">
    <cfRule type="expression" priority="6" dxfId="1" stopIfTrue="1">
      <formula>$F$7=TRUE</formula>
    </cfRule>
  </conditionalFormatting>
  <conditionalFormatting sqref="D8:E8">
    <cfRule type="expression" priority="7" dxfId="1" stopIfTrue="1">
      <formula>$F$8=TRUE</formula>
    </cfRule>
  </conditionalFormatting>
  <conditionalFormatting sqref="D9:E9">
    <cfRule type="expression" priority="8" dxfId="1" stopIfTrue="1">
      <formula>$F$9=TRUE</formula>
    </cfRule>
  </conditionalFormatting>
  <conditionalFormatting sqref="D10:E10">
    <cfRule type="expression" priority="9" dxfId="1" stopIfTrue="1">
      <formula>$F$10=TRUE</formula>
    </cfRule>
  </conditionalFormatting>
  <conditionalFormatting sqref="D12:E12">
    <cfRule type="expression" priority="10" dxfId="1" stopIfTrue="1">
      <formula>$F$12=TRUE</formula>
    </cfRule>
  </conditionalFormatting>
  <conditionalFormatting sqref="D13:E13">
    <cfRule type="expression" priority="11" dxfId="1" stopIfTrue="1">
      <formula>$F$13=TRUE</formula>
    </cfRule>
  </conditionalFormatting>
  <conditionalFormatting sqref="D14:E14">
    <cfRule type="expression" priority="12" dxfId="1" stopIfTrue="1">
      <formula>$F$14=TRUE</formula>
    </cfRule>
  </conditionalFormatting>
  <conditionalFormatting sqref="D15:E15">
    <cfRule type="expression" priority="13" dxfId="1" stopIfTrue="1">
      <formula>$F$15=TRUE</formula>
    </cfRule>
  </conditionalFormatting>
  <conditionalFormatting sqref="D16:E16">
    <cfRule type="expression" priority="14" dxfId="1" stopIfTrue="1">
      <formula>$F$16=TRUE</formula>
    </cfRule>
  </conditionalFormatting>
  <conditionalFormatting sqref="D18:E18">
    <cfRule type="expression" priority="15" dxfId="1" stopIfTrue="1">
      <formula>$F$18=TRUE</formula>
    </cfRule>
  </conditionalFormatting>
  <conditionalFormatting sqref="D19:E19">
    <cfRule type="expression" priority="16" dxfId="1" stopIfTrue="1">
      <formula>$F$19=TRUE</formula>
    </cfRule>
  </conditionalFormatting>
  <conditionalFormatting sqref="D20:E20">
    <cfRule type="expression" priority="17" dxfId="1" stopIfTrue="1">
      <formula>$F$20=TRUE</formula>
    </cfRule>
  </conditionalFormatting>
  <conditionalFormatting sqref="D21:E21">
    <cfRule type="expression" priority="18" dxfId="1" stopIfTrue="1">
      <formula>$F$21=TRUE</formula>
    </cfRule>
  </conditionalFormatting>
  <conditionalFormatting sqref="F2 D2">
    <cfRule type="cellIs" priority="19" dxfId="1" operator="greaterThan" stopIfTrue="1">
      <formula>0</formula>
    </cfRule>
  </conditionalFormatting>
  <hyperlinks>
    <hyperlink ref="A31" r:id="rId1" display="www.euroscore.org/calculators"/>
  </hyperlinks>
  <printOptions/>
  <pageMargins left="0.75" right="0.75" top="1" bottom="1" header="0.5" footer="0.5"/>
  <pageSetup horizontalDpi="1200" verticalDpi="1200" orientation="landscape" paperSize="9" r:id="rId4"/>
  <headerFooter alignWithMargins="0">
    <oddFooter>&amp;LEuroSCORE Cardiac Scoring&amp;CDownloaded from http://euroscore.org&amp;RARG May 2002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" sqref="B2"/>
    </sheetView>
  </sheetViews>
  <sheetFormatPr defaultColWidth="9.140625" defaultRowHeight="12.75"/>
  <cols>
    <col min="1" max="1" width="42.28125" style="1" customWidth="1"/>
    <col min="2" max="2" width="22.7109375" style="16" customWidth="1"/>
    <col min="3" max="3" width="1.7109375" style="16" customWidth="1"/>
    <col min="4" max="4" width="7.57421875" style="18" customWidth="1"/>
    <col min="5" max="6" width="13.28125" style="18" customWidth="1"/>
    <col min="7" max="7" width="22.8515625" style="1" customWidth="1"/>
    <col min="8" max="16384" width="8.8515625" style="1" customWidth="1"/>
  </cols>
  <sheetData>
    <row r="1" spans="1:6" ht="24.75" customHeight="1">
      <c r="A1" s="22" t="s">
        <v>69</v>
      </c>
      <c r="B1" s="20" t="s">
        <v>45</v>
      </c>
      <c r="D1" s="24"/>
      <c r="E1" s="25"/>
      <c r="F1" s="26"/>
    </row>
    <row r="2" spans="1:6" ht="12.75">
      <c r="A2" s="3" t="s">
        <v>72</v>
      </c>
      <c r="B2" s="4">
        <v>50</v>
      </c>
      <c r="D2" s="27">
        <f>IF(B2&gt;94.9,8,IF(B2&gt;89.9,7,IF(B2&gt;84.9,6,IF(B2&gt;79.9,5,IF(B2&gt;74.9,4,IF(B2&gt;69.9,3,IF(B2&gt;64.9,2,IF(B2&gt;59.9,1,0))))))))</f>
        <v>0</v>
      </c>
      <c r="E2" s="28">
        <v>0.0666354</v>
      </c>
      <c r="F2" s="29">
        <f>IF(B2&lt;59,1,(B2-58))</f>
        <v>1</v>
      </c>
    </row>
    <row r="3" spans="1:6" ht="12.75">
      <c r="A3" s="3" t="s">
        <v>73</v>
      </c>
      <c r="B3" s="12"/>
      <c r="D3" s="27">
        <v>1</v>
      </c>
      <c r="E3" s="28">
        <v>0.3304052</v>
      </c>
      <c r="F3" s="29" t="b">
        <v>0</v>
      </c>
    </row>
    <row r="4" spans="1:6" ht="12.75">
      <c r="A4" s="3" t="s">
        <v>74</v>
      </c>
      <c r="B4" s="12"/>
      <c r="D4" s="27">
        <v>1</v>
      </c>
      <c r="E4" s="28">
        <v>0.4931341</v>
      </c>
      <c r="F4" s="29" t="b">
        <v>0</v>
      </c>
    </row>
    <row r="5" spans="1:6" ht="12.75">
      <c r="A5" s="3" t="s">
        <v>75</v>
      </c>
      <c r="B5" s="12"/>
      <c r="D5" s="27">
        <v>2</v>
      </c>
      <c r="E5" s="28">
        <v>0.6558917</v>
      </c>
      <c r="F5" s="29" t="b">
        <v>0</v>
      </c>
    </row>
    <row r="6" spans="1:6" ht="12.75">
      <c r="A6" s="3" t="s">
        <v>77</v>
      </c>
      <c r="B6" s="12"/>
      <c r="D6" s="27">
        <v>2</v>
      </c>
      <c r="E6" s="28">
        <v>0.841626</v>
      </c>
      <c r="F6" s="29" t="b">
        <v>0</v>
      </c>
    </row>
    <row r="7" spans="1:6" ht="12.75">
      <c r="A7" s="3" t="s">
        <v>76</v>
      </c>
      <c r="B7" s="12"/>
      <c r="D7" s="27">
        <v>3</v>
      </c>
      <c r="E7" s="28">
        <v>1.002625</v>
      </c>
      <c r="F7" s="29" t="b">
        <v>0</v>
      </c>
    </row>
    <row r="8" spans="1:6" ht="12.75">
      <c r="A8" s="3" t="s">
        <v>78</v>
      </c>
      <c r="B8" s="12"/>
      <c r="D8" s="27">
        <v>2</v>
      </c>
      <c r="E8" s="28">
        <v>0.6521653</v>
      </c>
      <c r="F8" s="29" t="b">
        <v>0</v>
      </c>
    </row>
    <row r="9" spans="1:6" ht="12.75">
      <c r="A9" s="3" t="s">
        <v>80</v>
      </c>
      <c r="B9" s="12" t="s">
        <v>40</v>
      </c>
      <c r="D9" s="27">
        <v>3</v>
      </c>
      <c r="E9" s="28">
        <v>1.101265</v>
      </c>
      <c r="F9" s="29" t="b">
        <v>0</v>
      </c>
    </row>
    <row r="10" spans="1:6" ht="12.75">
      <c r="A10" s="3" t="s">
        <v>79</v>
      </c>
      <c r="B10" s="12"/>
      <c r="D10" s="27">
        <v>3</v>
      </c>
      <c r="E10" s="28">
        <v>0.9058132</v>
      </c>
      <c r="F10" s="29" t="b">
        <v>0</v>
      </c>
    </row>
    <row r="11" spans="1:6" ht="24.75" customHeight="1">
      <c r="A11" s="23" t="s">
        <v>70</v>
      </c>
      <c r="B11" s="13"/>
      <c r="D11" s="30"/>
      <c r="E11" s="31"/>
      <c r="F11" s="32"/>
    </row>
    <row r="12" spans="1:6" ht="12.75">
      <c r="A12" s="3" t="s">
        <v>89</v>
      </c>
      <c r="B12" s="12"/>
      <c r="D12" s="27">
        <v>2</v>
      </c>
      <c r="E12" s="28">
        <v>0.5677075</v>
      </c>
      <c r="F12" s="29" t="b">
        <v>0</v>
      </c>
    </row>
    <row r="13" spans="1:6" ht="12.75">
      <c r="A13" s="3" t="s">
        <v>81</v>
      </c>
      <c r="B13" s="12"/>
      <c r="D13" s="27">
        <v>1</v>
      </c>
      <c r="E13" s="28">
        <v>0.4191643</v>
      </c>
      <c r="F13" s="29" t="b">
        <v>0</v>
      </c>
    </row>
    <row r="14" spans="1:6" ht="12.75">
      <c r="A14" s="3" t="s">
        <v>82</v>
      </c>
      <c r="B14" s="12"/>
      <c r="D14" s="27">
        <v>3</v>
      </c>
      <c r="E14" s="28">
        <v>1.094443</v>
      </c>
      <c r="F14" s="29" t="b">
        <v>0</v>
      </c>
    </row>
    <row r="15" spans="1:6" ht="12.75">
      <c r="A15" s="3" t="s">
        <v>88</v>
      </c>
      <c r="B15" s="12"/>
      <c r="D15" s="27">
        <v>2</v>
      </c>
      <c r="E15" s="28">
        <v>0.5460218</v>
      </c>
      <c r="F15" s="29" t="b">
        <v>0</v>
      </c>
    </row>
    <row r="16" spans="1:6" ht="12.75">
      <c r="A16" s="3" t="s">
        <v>87</v>
      </c>
      <c r="B16" s="12"/>
      <c r="D16" s="27">
        <v>2</v>
      </c>
      <c r="E16" s="28">
        <v>0.7676924</v>
      </c>
      <c r="F16" s="29" t="b">
        <v>0</v>
      </c>
    </row>
    <row r="17" spans="1:6" ht="24.75" customHeight="1">
      <c r="A17" s="23" t="s">
        <v>71</v>
      </c>
      <c r="B17" s="13"/>
      <c r="D17" s="30"/>
      <c r="E17" s="31"/>
      <c r="F17" s="32"/>
    </row>
    <row r="18" spans="1:6" ht="12.75">
      <c r="A18" s="3" t="s">
        <v>86</v>
      </c>
      <c r="B18" s="12"/>
      <c r="D18" s="27">
        <v>2</v>
      </c>
      <c r="E18" s="28">
        <v>0.7127953</v>
      </c>
      <c r="F18" s="29" t="b">
        <v>0</v>
      </c>
    </row>
    <row r="19" spans="1:6" ht="12.75">
      <c r="A19" s="3" t="s">
        <v>83</v>
      </c>
      <c r="B19" s="12"/>
      <c r="D19" s="27">
        <v>2</v>
      </c>
      <c r="E19" s="28">
        <v>0.5420364</v>
      </c>
      <c r="F19" s="29" t="b">
        <v>0</v>
      </c>
    </row>
    <row r="20" spans="1:6" ht="12.75">
      <c r="A20" s="3" t="s">
        <v>84</v>
      </c>
      <c r="B20" s="12"/>
      <c r="D20" s="27">
        <v>3</v>
      </c>
      <c r="E20" s="28">
        <v>1.159787</v>
      </c>
      <c r="F20" s="29" t="b">
        <v>0</v>
      </c>
    </row>
    <row r="21" spans="1:6" ht="12.75">
      <c r="A21" s="5" t="s">
        <v>85</v>
      </c>
      <c r="B21" s="14"/>
      <c r="D21" s="27">
        <v>4</v>
      </c>
      <c r="E21" s="28">
        <v>1.462009</v>
      </c>
      <c r="F21" s="29" t="b">
        <v>0</v>
      </c>
    </row>
    <row r="22" spans="1:6" ht="12.75">
      <c r="A22" s="2"/>
      <c r="B22" s="11"/>
      <c r="D22" s="33"/>
      <c r="E22" s="34"/>
      <c r="F22" s="35"/>
    </row>
    <row r="23" spans="1:6" ht="12.75">
      <c r="A23" s="6" t="s">
        <v>20</v>
      </c>
      <c r="B23" s="8">
        <f>(SUM(D2*1,D3*F3,D4*F4,D5*F5,D6*F6,D7*F7,D8*F8,D9*F9,D10*F10,D12*F12,D13*F13,D14*F14,D15*F15,D16*F16,D18*F18,D19*F19,D20*F20,D21*F21))</f>
        <v>0</v>
      </c>
      <c r="D23" s="33" t="s">
        <v>42</v>
      </c>
      <c r="E23" s="34"/>
      <c r="F23" s="35"/>
    </row>
    <row r="24" spans="1:6" ht="12.75">
      <c r="A24" s="6" t="s">
        <v>19</v>
      </c>
      <c r="B24" s="7">
        <f>EXP(SUM(-4.789594,E2*F2,E3*F3,E4*F4,E5*F5,E6*F6,E7*F7,E8*F8,E9*F9,E10*F10,E12*F12,E13*F13,E14*F14,E15*F15,E16*F16,E18*F18,E19*F19,E20*F20,E21*F21))/(1+EXP(SUM(-4.789594,E2*F2,E3*F3,E4*F4,E5*F5,E6*F6,E7*F7,E8*F8,E9*F9,E10*F10,E12*F12,E13*F13,E14*F14,E15*F15,E16*F16,E18*F18,E19*F19,E20*F20,E21*F21)))</f>
        <v>0.008810525718457711</v>
      </c>
      <c r="D24" s="33" t="s">
        <v>41</v>
      </c>
      <c r="E24" s="34"/>
      <c r="F24" s="35"/>
    </row>
    <row r="25" spans="1:6" ht="12.75">
      <c r="A25" s="6"/>
      <c r="B25" s="8"/>
      <c r="D25" s="36"/>
      <c r="E25" s="34"/>
      <c r="F25" s="35"/>
    </row>
    <row r="26" spans="1:6" ht="12.75">
      <c r="A26" s="9" t="s">
        <v>21</v>
      </c>
      <c r="B26" s="15"/>
      <c r="D26" s="37"/>
      <c r="E26" s="38"/>
      <c r="F26" s="39"/>
    </row>
    <row r="27" ht="6" customHeight="1"/>
    <row r="28" spans="1:2" ht="6" customHeight="1">
      <c r="A28" s="10"/>
      <c r="B28" s="17"/>
    </row>
    <row r="29" ht="12.75">
      <c r="A29" s="2" t="s">
        <v>43</v>
      </c>
    </row>
    <row r="30" ht="4.5" customHeight="1">
      <c r="A30" s="19"/>
    </row>
    <row r="31" ht="12.75">
      <c r="A31" s="21" t="s">
        <v>44</v>
      </c>
    </row>
  </sheetData>
  <conditionalFormatting sqref="F3:F21">
    <cfRule type="cellIs" priority="1" dxfId="0" operator="equal" stopIfTrue="1">
      <formula>TRUE</formula>
    </cfRule>
  </conditionalFormatting>
  <conditionalFormatting sqref="D3:E3">
    <cfRule type="expression" priority="2" dxfId="1" stopIfTrue="1">
      <formula>$F$3=TRUE</formula>
    </cfRule>
  </conditionalFormatting>
  <conditionalFormatting sqref="D4:E4">
    <cfRule type="expression" priority="3" dxfId="1" stopIfTrue="1">
      <formula>$F$4=TRUE</formula>
    </cfRule>
  </conditionalFormatting>
  <conditionalFormatting sqref="D5:E5">
    <cfRule type="expression" priority="4" dxfId="1" stopIfTrue="1">
      <formula>$F$5=TRUE</formula>
    </cfRule>
  </conditionalFormatting>
  <conditionalFormatting sqref="D6:E6">
    <cfRule type="expression" priority="5" dxfId="1" stopIfTrue="1">
      <formula>$F$6=TRUE</formula>
    </cfRule>
  </conditionalFormatting>
  <conditionalFormatting sqref="D7:E7">
    <cfRule type="expression" priority="6" dxfId="1" stopIfTrue="1">
      <formula>$F$7=TRUE</formula>
    </cfRule>
  </conditionalFormatting>
  <conditionalFormatting sqref="D8:E8">
    <cfRule type="expression" priority="7" dxfId="1" stopIfTrue="1">
      <formula>$F$8=TRUE</formula>
    </cfRule>
  </conditionalFormatting>
  <conditionalFormatting sqref="D9:E9">
    <cfRule type="expression" priority="8" dxfId="1" stopIfTrue="1">
      <formula>$F$9=TRUE</formula>
    </cfRule>
  </conditionalFormatting>
  <conditionalFormatting sqref="D10:E10">
    <cfRule type="expression" priority="9" dxfId="1" stopIfTrue="1">
      <formula>$F$10=TRUE</formula>
    </cfRule>
  </conditionalFormatting>
  <conditionalFormatting sqref="D12:E12">
    <cfRule type="expression" priority="10" dxfId="1" stopIfTrue="1">
      <formula>$F$12=TRUE</formula>
    </cfRule>
  </conditionalFormatting>
  <conditionalFormatting sqref="D13:E13">
    <cfRule type="expression" priority="11" dxfId="1" stopIfTrue="1">
      <formula>$F$13=TRUE</formula>
    </cfRule>
  </conditionalFormatting>
  <conditionalFormatting sqref="D14:E14">
    <cfRule type="expression" priority="12" dxfId="1" stopIfTrue="1">
      <formula>$F$14=TRUE</formula>
    </cfRule>
  </conditionalFormatting>
  <conditionalFormatting sqref="D15:E15">
    <cfRule type="expression" priority="13" dxfId="1" stopIfTrue="1">
      <formula>$F$15=TRUE</formula>
    </cfRule>
  </conditionalFormatting>
  <conditionalFormatting sqref="D16:E16">
    <cfRule type="expression" priority="14" dxfId="1" stopIfTrue="1">
      <formula>$F$16=TRUE</formula>
    </cfRule>
  </conditionalFormatting>
  <conditionalFormatting sqref="D18:E18">
    <cfRule type="expression" priority="15" dxfId="1" stopIfTrue="1">
      <formula>$F$18=TRUE</formula>
    </cfRule>
  </conditionalFormatting>
  <conditionalFormatting sqref="D19:E19">
    <cfRule type="expression" priority="16" dxfId="1" stopIfTrue="1">
      <formula>$F$19=TRUE</formula>
    </cfRule>
  </conditionalFormatting>
  <conditionalFormatting sqref="D20:E20">
    <cfRule type="expression" priority="17" dxfId="1" stopIfTrue="1">
      <formula>$F$20=TRUE</formula>
    </cfRule>
  </conditionalFormatting>
  <conditionalFormatting sqref="D21:E21">
    <cfRule type="expression" priority="18" dxfId="1" stopIfTrue="1">
      <formula>$F$21=TRUE</formula>
    </cfRule>
  </conditionalFormatting>
  <conditionalFormatting sqref="F2 D2">
    <cfRule type="cellIs" priority="19" dxfId="1" operator="greaterThan" stopIfTrue="1">
      <formula>0</formula>
    </cfRule>
  </conditionalFormatting>
  <hyperlinks>
    <hyperlink ref="A31" r:id="rId1" display="www.euroscore.org/calculators"/>
  </hyperlinks>
  <printOptions/>
  <pageMargins left="0.75" right="0.75" top="1" bottom="1" header="0.5" footer="0.5"/>
  <pageSetup horizontalDpi="1200" verticalDpi="1200" orientation="landscape" paperSize="9" r:id="rId4"/>
  <headerFooter alignWithMargins="0">
    <oddFooter>&amp;LEuroSCORE Cardiac Scoring&amp;CDownloaded from http://euroscore.org&amp;RARG May 2002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" sqref="B2"/>
    </sheetView>
  </sheetViews>
  <sheetFormatPr defaultColWidth="9.140625" defaultRowHeight="12.75"/>
  <cols>
    <col min="1" max="1" width="42.28125" style="1" customWidth="1"/>
    <col min="2" max="2" width="22.7109375" style="16" customWidth="1"/>
    <col min="3" max="3" width="1.7109375" style="16" customWidth="1"/>
    <col min="4" max="4" width="7.57421875" style="18" customWidth="1"/>
    <col min="5" max="6" width="13.28125" style="18" customWidth="1"/>
    <col min="7" max="7" width="22.8515625" style="1" customWidth="1"/>
    <col min="8" max="16384" width="8.8515625" style="1" customWidth="1"/>
  </cols>
  <sheetData>
    <row r="1" spans="1:6" ht="24.75" customHeight="1">
      <c r="A1" s="22" t="s">
        <v>0</v>
      </c>
      <c r="B1" s="20" t="s">
        <v>45</v>
      </c>
      <c r="D1" s="24"/>
      <c r="E1" s="25"/>
      <c r="F1" s="26"/>
    </row>
    <row r="2" spans="1:6" ht="12.75">
      <c r="A2" s="3" t="s">
        <v>23</v>
      </c>
      <c r="B2" s="4">
        <v>50</v>
      </c>
      <c r="D2" s="27">
        <f>IF(B2&gt;94.9,8,IF(B2&gt;89.9,7,IF(B2&gt;84.9,6,IF(B2&gt;79.9,5,IF(B2&gt;74.9,4,IF(B2&gt;69.9,3,IF(B2&gt;64.9,2,IF(B2&gt;59.9,1,0))))))))</f>
        <v>0</v>
      </c>
      <c r="E2" s="28">
        <v>0.0666354</v>
      </c>
      <c r="F2" s="29">
        <f>IF(B2&lt;59,1,(B2-58))</f>
        <v>1</v>
      </c>
    </row>
    <row r="3" spans="1:6" ht="12.75">
      <c r="A3" s="3" t="s">
        <v>22</v>
      </c>
      <c r="B3" s="12"/>
      <c r="D3" s="27">
        <v>1</v>
      </c>
      <c r="E3" s="28">
        <v>0.3304052</v>
      </c>
      <c r="F3" s="29" t="b">
        <v>0</v>
      </c>
    </row>
    <row r="4" spans="1:6" ht="12.75">
      <c r="A4" s="3" t="s">
        <v>24</v>
      </c>
      <c r="B4" s="12"/>
      <c r="D4" s="27">
        <v>1</v>
      </c>
      <c r="E4" s="28">
        <v>0.4931341</v>
      </c>
      <c r="F4" s="29" t="b">
        <v>0</v>
      </c>
    </row>
    <row r="5" spans="1:6" ht="12.75">
      <c r="A5" s="3" t="s">
        <v>25</v>
      </c>
      <c r="B5" s="12"/>
      <c r="D5" s="27">
        <v>2</v>
      </c>
      <c r="E5" s="28">
        <v>0.6558917</v>
      </c>
      <c r="F5" s="29" t="b">
        <v>0</v>
      </c>
    </row>
    <row r="6" spans="1:6" ht="12.75">
      <c r="A6" s="3" t="s">
        <v>26</v>
      </c>
      <c r="B6" s="12"/>
      <c r="D6" s="27">
        <v>2</v>
      </c>
      <c r="E6" s="28">
        <v>0.841626</v>
      </c>
      <c r="F6" s="29" t="b">
        <v>0</v>
      </c>
    </row>
    <row r="7" spans="1:6" ht="12.75">
      <c r="A7" s="3" t="s">
        <v>27</v>
      </c>
      <c r="B7" s="12"/>
      <c r="D7" s="27">
        <v>3</v>
      </c>
      <c r="E7" s="28">
        <v>1.002625</v>
      </c>
      <c r="F7" s="29" t="b">
        <v>0</v>
      </c>
    </row>
    <row r="8" spans="1:6" ht="12.75">
      <c r="A8" s="3" t="s">
        <v>28</v>
      </c>
      <c r="B8" s="12"/>
      <c r="D8" s="27">
        <v>2</v>
      </c>
      <c r="E8" s="28">
        <v>0.6521653</v>
      </c>
      <c r="F8" s="29" t="b">
        <v>0</v>
      </c>
    </row>
    <row r="9" spans="1:6" ht="12.75">
      <c r="A9" s="3" t="s">
        <v>29</v>
      </c>
      <c r="B9" s="12" t="s">
        <v>40</v>
      </c>
      <c r="D9" s="27">
        <v>3</v>
      </c>
      <c r="E9" s="28">
        <v>1.101265</v>
      </c>
      <c r="F9" s="29" t="b">
        <v>0</v>
      </c>
    </row>
    <row r="10" spans="1:6" ht="12.75">
      <c r="A10" s="3" t="s">
        <v>30</v>
      </c>
      <c r="B10" s="12"/>
      <c r="D10" s="27">
        <v>3</v>
      </c>
      <c r="E10" s="28">
        <v>0.9058132</v>
      </c>
      <c r="F10" s="29" t="b">
        <v>0</v>
      </c>
    </row>
    <row r="11" spans="1:6" ht="24.75" customHeight="1">
      <c r="A11" s="23" t="s">
        <v>8</v>
      </c>
      <c r="B11" s="13"/>
      <c r="D11" s="30"/>
      <c r="E11" s="31"/>
      <c r="F11" s="32"/>
    </row>
    <row r="12" spans="1:6" ht="12.75">
      <c r="A12" s="3" t="s">
        <v>31</v>
      </c>
      <c r="B12" s="12"/>
      <c r="D12" s="27">
        <v>2</v>
      </c>
      <c r="E12" s="28">
        <v>0.5677075</v>
      </c>
      <c r="F12" s="29" t="b">
        <v>0</v>
      </c>
    </row>
    <row r="13" spans="1:6" ht="12.75">
      <c r="A13" s="3" t="s">
        <v>33</v>
      </c>
      <c r="B13" s="12"/>
      <c r="D13" s="27">
        <v>1</v>
      </c>
      <c r="E13" s="28">
        <v>0.4191643</v>
      </c>
      <c r="F13" s="29" t="b">
        <v>0</v>
      </c>
    </row>
    <row r="14" spans="1:6" ht="12.75">
      <c r="A14" s="3" t="s">
        <v>32</v>
      </c>
      <c r="B14" s="12"/>
      <c r="D14" s="27">
        <v>3</v>
      </c>
      <c r="E14" s="28">
        <v>1.094443</v>
      </c>
      <c r="F14" s="29" t="b">
        <v>0</v>
      </c>
    </row>
    <row r="15" spans="1:6" ht="12.75">
      <c r="A15" s="3" t="s">
        <v>34</v>
      </c>
      <c r="B15" s="12"/>
      <c r="D15" s="27">
        <v>2</v>
      </c>
      <c r="E15" s="28">
        <v>0.5460218</v>
      </c>
      <c r="F15" s="29" t="b">
        <v>0</v>
      </c>
    </row>
    <row r="16" spans="1:6" ht="12.75">
      <c r="A16" s="3" t="s">
        <v>35</v>
      </c>
      <c r="B16" s="12"/>
      <c r="D16" s="27">
        <v>2</v>
      </c>
      <c r="E16" s="28">
        <v>0.7676924</v>
      </c>
      <c r="F16" s="29" t="b">
        <v>0</v>
      </c>
    </row>
    <row r="17" spans="1:6" ht="24.75" customHeight="1">
      <c r="A17" s="23" t="s">
        <v>14</v>
      </c>
      <c r="B17" s="13"/>
      <c r="D17" s="30"/>
      <c r="E17" s="31"/>
      <c r="F17" s="32"/>
    </row>
    <row r="18" spans="1:6" ht="12.75">
      <c r="A18" s="3" t="s">
        <v>36</v>
      </c>
      <c r="B18" s="12"/>
      <c r="D18" s="27">
        <v>2</v>
      </c>
      <c r="E18" s="28">
        <v>0.7127953</v>
      </c>
      <c r="F18" s="29" t="b">
        <v>0</v>
      </c>
    </row>
    <row r="19" spans="1:6" ht="12.75">
      <c r="A19" s="3" t="s">
        <v>37</v>
      </c>
      <c r="B19" s="12"/>
      <c r="D19" s="27">
        <v>2</v>
      </c>
      <c r="E19" s="28">
        <v>0.5420364</v>
      </c>
      <c r="F19" s="29" t="b">
        <v>0</v>
      </c>
    </row>
    <row r="20" spans="1:6" ht="12.75">
      <c r="A20" s="3" t="s">
        <v>38</v>
      </c>
      <c r="B20" s="12"/>
      <c r="D20" s="27">
        <v>3</v>
      </c>
      <c r="E20" s="28">
        <v>1.159787</v>
      </c>
      <c r="F20" s="29" t="b">
        <v>0</v>
      </c>
    </row>
    <row r="21" spans="1:6" ht="12.75">
      <c r="A21" s="5" t="s">
        <v>39</v>
      </c>
      <c r="B21" s="14"/>
      <c r="D21" s="27">
        <v>4</v>
      </c>
      <c r="E21" s="28">
        <v>1.462009</v>
      </c>
      <c r="F21" s="29" t="b">
        <v>0</v>
      </c>
    </row>
    <row r="22" spans="1:6" ht="12.75">
      <c r="A22" s="2"/>
      <c r="B22" s="11"/>
      <c r="D22" s="33"/>
      <c r="E22" s="34"/>
      <c r="F22" s="35"/>
    </row>
    <row r="23" spans="1:6" ht="12.75">
      <c r="A23" s="6" t="s">
        <v>20</v>
      </c>
      <c r="B23" s="8">
        <f>(SUM(D2*1,D3*F3,D4*F4,D5*F5,D6*F6,D7*F7,D8*F8,D9*F9,D10*F10,D12*F12,D13*F13,D14*F14,D15*F15,D16*F16,D18*F18,D19*F19,D20*F20,D21*F21))</f>
        <v>0</v>
      </c>
      <c r="D23" s="33" t="s">
        <v>42</v>
      </c>
      <c r="E23" s="34"/>
      <c r="F23" s="35"/>
    </row>
    <row r="24" spans="1:6" ht="12.75">
      <c r="A24" s="6" t="s">
        <v>19</v>
      </c>
      <c r="B24" s="7">
        <f>EXP(SUM(-4.789594,E2*F2,E3*F3,E4*F4,E5*F5,E6*F6,E7*F7,E8*F8,E9*F9,E10*F10,E12*F12,E13*F13,E14*F14,E15*F15,E16*F16,E18*F18,E19*F19,E20*F20,E21*F21))/(1+EXP(SUM(-4.789594,E2*F2,E3*F3,E4*F4,E5*F5,E6*F6,E7*F7,E8*F8,E9*F9,E10*F10,E12*F12,E13*F13,E14*F14,E15*F15,E16*F16,E18*F18,E19*F19,E20*F20,E21*F21)))</f>
        <v>0.008810525718457711</v>
      </c>
      <c r="D24" s="33" t="s">
        <v>41</v>
      </c>
      <c r="E24" s="34"/>
      <c r="F24" s="35"/>
    </row>
    <row r="25" spans="1:6" ht="12.75">
      <c r="A25" s="6"/>
      <c r="B25" s="8"/>
      <c r="D25" s="36"/>
      <c r="E25" s="34"/>
      <c r="F25" s="35"/>
    </row>
    <row r="26" spans="1:6" ht="12.75">
      <c r="A26" s="9" t="s">
        <v>21</v>
      </c>
      <c r="B26" s="15"/>
      <c r="D26" s="37"/>
      <c r="E26" s="38"/>
      <c r="F26" s="39"/>
    </row>
    <row r="27" ht="6" customHeight="1"/>
    <row r="28" spans="1:2" ht="6" customHeight="1">
      <c r="A28" s="10"/>
      <c r="B28" s="17"/>
    </row>
    <row r="29" ht="12.75">
      <c r="A29" s="2" t="s">
        <v>43</v>
      </c>
    </row>
    <row r="30" ht="4.5" customHeight="1">
      <c r="A30" s="19"/>
    </row>
    <row r="31" ht="12.75">
      <c r="A31" s="21" t="s">
        <v>44</v>
      </c>
    </row>
  </sheetData>
  <conditionalFormatting sqref="F3:F21">
    <cfRule type="cellIs" priority="1" dxfId="0" operator="equal" stopIfTrue="1">
      <formula>TRUE</formula>
    </cfRule>
  </conditionalFormatting>
  <conditionalFormatting sqref="D3:E3">
    <cfRule type="expression" priority="2" dxfId="1" stopIfTrue="1">
      <formula>$F$3=TRUE</formula>
    </cfRule>
  </conditionalFormatting>
  <conditionalFormatting sqref="D4:E4">
    <cfRule type="expression" priority="3" dxfId="1" stopIfTrue="1">
      <formula>$F$4=TRUE</formula>
    </cfRule>
  </conditionalFormatting>
  <conditionalFormatting sqref="D5:E5">
    <cfRule type="expression" priority="4" dxfId="1" stopIfTrue="1">
      <formula>$F$5=TRUE</formula>
    </cfRule>
  </conditionalFormatting>
  <conditionalFormatting sqref="D6:E6">
    <cfRule type="expression" priority="5" dxfId="1" stopIfTrue="1">
      <formula>$F$6=TRUE</formula>
    </cfRule>
  </conditionalFormatting>
  <conditionalFormatting sqref="D7:E7">
    <cfRule type="expression" priority="6" dxfId="1" stopIfTrue="1">
      <formula>$F$7=TRUE</formula>
    </cfRule>
  </conditionalFormatting>
  <conditionalFormatting sqref="D8:E8">
    <cfRule type="expression" priority="7" dxfId="1" stopIfTrue="1">
      <formula>$F$8=TRUE</formula>
    </cfRule>
  </conditionalFormatting>
  <conditionalFormatting sqref="D9:E9">
    <cfRule type="expression" priority="8" dxfId="1" stopIfTrue="1">
      <formula>$F$9=TRUE</formula>
    </cfRule>
  </conditionalFormatting>
  <conditionalFormatting sqref="D10:E10">
    <cfRule type="expression" priority="9" dxfId="1" stopIfTrue="1">
      <formula>$F$10=TRUE</formula>
    </cfRule>
  </conditionalFormatting>
  <conditionalFormatting sqref="D12:E12">
    <cfRule type="expression" priority="10" dxfId="1" stopIfTrue="1">
      <formula>$F$12=TRUE</formula>
    </cfRule>
  </conditionalFormatting>
  <conditionalFormatting sqref="D13:E13">
    <cfRule type="expression" priority="11" dxfId="1" stopIfTrue="1">
      <formula>$F$13=TRUE</formula>
    </cfRule>
  </conditionalFormatting>
  <conditionalFormatting sqref="D14:E14">
    <cfRule type="expression" priority="12" dxfId="1" stopIfTrue="1">
      <formula>$F$14=TRUE</formula>
    </cfRule>
  </conditionalFormatting>
  <conditionalFormatting sqref="D15:E15">
    <cfRule type="expression" priority="13" dxfId="1" stopIfTrue="1">
      <formula>$F$15=TRUE</formula>
    </cfRule>
  </conditionalFormatting>
  <conditionalFormatting sqref="D16:E16">
    <cfRule type="expression" priority="14" dxfId="1" stopIfTrue="1">
      <formula>$F$16=TRUE</formula>
    </cfRule>
  </conditionalFormatting>
  <conditionalFormatting sqref="D18:E18">
    <cfRule type="expression" priority="15" dxfId="1" stopIfTrue="1">
      <formula>$F$18=TRUE</formula>
    </cfRule>
  </conditionalFormatting>
  <conditionalFormatting sqref="D19:E19">
    <cfRule type="expression" priority="16" dxfId="1" stopIfTrue="1">
      <formula>$F$19=TRUE</formula>
    </cfRule>
  </conditionalFormatting>
  <conditionalFormatting sqref="D20:E20">
    <cfRule type="expression" priority="17" dxfId="1" stopIfTrue="1">
      <formula>$F$20=TRUE</formula>
    </cfRule>
  </conditionalFormatting>
  <conditionalFormatting sqref="D21:E21">
    <cfRule type="expression" priority="18" dxfId="1" stopIfTrue="1">
      <formula>$F$21=TRUE</formula>
    </cfRule>
  </conditionalFormatting>
  <conditionalFormatting sqref="F2 D2">
    <cfRule type="cellIs" priority="19" dxfId="1" operator="greaterThan" stopIfTrue="1">
      <formula>0</formula>
    </cfRule>
  </conditionalFormatting>
  <hyperlinks>
    <hyperlink ref="A31" r:id="rId1" display="www.euroscore.org/calculators"/>
  </hyperlinks>
  <printOptions/>
  <pageMargins left="0.75" right="0.75" top="1" bottom="1" header="0.5" footer="0.5"/>
  <pageSetup horizontalDpi="1200" verticalDpi="1200" orientation="landscape" paperSize="9" r:id="rId4"/>
  <headerFooter alignWithMargins="0">
    <oddFooter>&amp;LEuroSCORE Cardiac Scoring&amp;CDownloaded from http://euroscore.org&amp;RARG May 2002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" sqref="B1"/>
    </sheetView>
  </sheetViews>
  <sheetFormatPr defaultColWidth="9.140625" defaultRowHeight="12.75"/>
  <cols>
    <col min="1" max="1" width="33.28125" style="1" customWidth="1"/>
    <col min="2" max="16384" width="28.421875" style="1" customWidth="1"/>
  </cols>
  <sheetData>
    <row r="1" ht="18" customHeight="1">
      <c r="A1" s="2" t="s">
        <v>47</v>
      </c>
    </row>
    <row r="2" ht="18" customHeight="1"/>
    <row r="3" spans="1:2" ht="18" customHeight="1">
      <c r="A3" s="1" t="s">
        <v>48</v>
      </c>
      <c r="B3" s="19" t="s">
        <v>54</v>
      </c>
    </row>
    <row r="4" spans="1:2" ht="18" customHeight="1">
      <c r="A4" s="1" t="s">
        <v>49</v>
      </c>
      <c r="B4" s="19" t="s">
        <v>55</v>
      </c>
    </row>
    <row r="5" spans="1:2" ht="18" customHeight="1">
      <c r="A5" s="1" t="s">
        <v>50</v>
      </c>
      <c r="B5" s="19" t="s">
        <v>56</v>
      </c>
    </row>
    <row r="6" spans="1:2" ht="18" customHeight="1">
      <c r="A6" s="1" t="s">
        <v>51</v>
      </c>
      <c r="B6" s="19" t="s">
        <v>57</v>
      </c>
    </row>
    <row r="7" spans="1:2" ht="18" customHeight="1">
      <c r="A7" s="1" t="s">
        <v>52</v>
      </c>
      <c r="B7" s="19" t="s">
        <v>58</v>
      </c>
    </row>
    <row r="8" spans="1:2" ht="18" customHeight="1">
      <c r="A8" s="1" t="s">
        <v>53</v>
      </c>
      <c r="B8" s="19" t="s">
        <v>59</v>
      </c>
    </row>
    <row r="9" spans="1:2" ht="18" customHeight="1">
      <c r="A9" s="1" t="s">
        <v>66</v>
      </c>
      <c r="B9" s="19" t="s">
        <v>67</v>
      </c>
    </row>
    <row r="10" ht="18" customHeight="1"/>
    <row r="11" spans="1:2" ht="18" customHeight="1">
      <c r="A11" s="1" t="s">
        <v>60</v>
      </c>
      <c r="B11" s="19" t="s">
        <v>63</v>
      </c>
    </row>
    <row r="12" spans="1:2" ht="18" customHeight="1">
      <c r="A12" s="1" t="s">
        <v>61</v>
      </c>
      <c r="B12" s="19" t="s">
        <v>64</v>
      </c>
    </row>
    <row r="13" spans="1:2" ht="18" customHeight="1">
      <c r="A13" s="1" t="s">
        <v>62</v>
      </c>
      <c r="B13" s="19" t="s">
        <v>65</v>
      </c>
    </row>
  </sheetData>
  <hyperlinks>
    <hyperlink ref="B3" r:id="rId1" display="www.euroscore.org/what_is_euroscore.htm"/>
    <hyperlink ref="B4" r:id="rId2" display="www.euroscore.org/patient.htm"/>
    <hyperlink ref="B5" r:id="rId3" display="www.euroscore.org/euroscore_scoring.htm"/>
    <hyperlink ref="B6" r:id="rId4" display="www.euroscore.org/logisticEuroSCORE.htm"/>
    <hyperlink ref="B7" r:id="rId5" display="www.euroscore.org/calc.html"/>
    <hyperlink ref="B8" r:id="rId6" display="www.euroscore.org/euroscore_references.htm"/>
    <hyperlink ref="B11" r:id="rId7" display="www.ncbi.nlm.nih.gov/PubMed/"/>
    <hyperlink ref="B12" r:id="rId8" display="www.ctsnet.org/"/>
    <hyperlink ref="B13" r:id="rId9" display="www.scts.org/doc/6151"/>
    <hyperlink ref="B9" r:id="rId10" display="www.euroscore.org/calculators.htm"/>
  </hyperlinks>
  <printOptions/>
  <pageMargins left="0.75" right="0.75" top="1" bottom="1" header="0.5" footer="0.5"/>
  <pageSetup horizontalDpi="1200" verticalDpi="12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Goldstone</dc:creator>
  <cp:keywords/>
  <dc:description/>
  <cp:lastModifiedBy>Default User</cp:lastModifiedBy>
  <cp:lastPrinted>2002-06-06T09:57:47Z</cp:lastPrinted>
  <dcterms:created xsi:type="dcterms:W3CDTF">2002-05-19T18:13:51Z</dcterms:created>
  <dcterms:modified xsi:type="dcterms:W3CDTF">2002-06-06T10:02:55Z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